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440" windowWidth="18795" windowHeight="11505" tabRatio="650" activeTab="0"/>
  </bookViews>
  <sheets>
    <sheet name="Park Cone Summary" sheetId="1" r:id="rId1"/>
    <sheet name="ParkCone WY 2014" sheetId="2" r:id="rId2"/>
    <sheet name="ParkCone WY 2013" sheetId="3" r:id="rId3"/>
    <sheet name="ParkCone WY 2012" sheetId="4" r:id="rId4"/>
    <sheet name="ParkCone WY 2011" sheetId="5" r:id="rId5"/>
    <sheet name="ParkCone WY 2010" sheetId="6" r:id="rId6"/>
    <sheet name="ParkCone WY 2009" sheetId="7" r:id="rId7"/>
    <sheet name="ParkCone WY 2008" sheetId="8" r:id="rId8"/>
    <sheet name="ParkCone WY 2007" sheetId="9" r:id="rId9"/>
    <sheet name="ParkCone WY 2006" sheetId="10" r:id="rId10"/>
  </sheets>
  <definedNames>
    <definedName name="_xlnm.Print_Area" localSheetId="0">'Park Cone Summary'!$A$1:$J$22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<sst xmlns="http://schemas.openxmlformats.org/spreadsheetml/2006/main" count="255" uniqueCount="72">
  <si>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</si>
  <si>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</si>
  <si>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</si>
  <si>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</si>
  <si>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</si>
  <si>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</si>
  <si>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</si>
  <si>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</si>
  <si>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</si>
  <si>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</si>
  <si>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</si>
  <si>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</si>
  <si>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</si>
  <si>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</si>
  <si>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</si>
  <si>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</si>
  <si>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</si>
  <si>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</si>
  <si>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</si>
  <si>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Park Cone Snotel Snowmelt Season Summary Data</t>
  </si>
  <si>
    <t xml:space="preserve"> Tue Jan 18 07:23:23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</si>
  <si>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</si>
  <si>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</si>
  <si>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</si>
  <si>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</si>
  <si>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</si>
  <si>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</si>
  <si>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</si>
  <si>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</si>
  <si>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</si>
  <si>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</si>
  <si>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</si>
  <si>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</si>
  <si>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</si>
  <si>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</si>
  <si>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</si>
  <si>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</si>
  <si>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07:30:11 PST 2011  NRCS National Water and Climate Center - Provisional Data - subject to revision</t>
  </si>
  <si>
    <t xml:space="preserve"> Tue Jan 18 07:35:52 PST 2011  NRCS National Water and Climate Center - Provisional Data - subject to revision</t>
  </si>
  <si>
    <t xml:space="preserve"> Tue Jan 18 07:41:18 PST 2011  NRCS National Water and Climate Center - Provisional Data - subject to revision</t>
  </si>
  <si>
    <t xml:space="preserve"> Tue Jan 18 07:46:16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</si>
  <si>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</si>
  <si>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</si>
  <si>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</si>
  <si>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</si>
  <si>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</si>
  <si>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</si>
  <si>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09:37:44 PDT 2011  NRCS National Water and Climate Center - Provisional Data - subject to revision</t>
  </si>
  <si>
    <t xml:space="preserve"> Tue May 15 14:30:06 PDT 2012  NRCS National Water and Climate Center - Provisional Data - subject to revision Colorado (PST) SNOTEL Site PARK CONE</t>
  </si>
  <si>
    <t>Time</t>
  </si>
  <si>
    <t>5-Day Moving</t>
  </si>
  <si>
    <t>Average of</t>
  </si>
  <si>
    <t>Daily Loss</t>
  </si>
  <si>
    <t>of SWE</t>
  </si>
  <si>
    <t>mean loss of inches SWE</t>
  </si>
  <si>
    <t>&lt;&lt; added precip</t>
  </si>
  <si>
    <t>Mean temp &gt;&gt;</t>
  </si>
  <si>
    <t>max loss of inches SWE</t>
  </si>
  <si>
    <t>Maximum</t>
  </si>
  <si>
    <t>SBBSA</t>
  </si>
  <si>
    <t xml:space="preserve"> DOS </t>
  </si>
  <si>
    <t>Post</t>
  </si>
  <si>
    <t>Range</t>
  </si>
  <si>
    <t>WY 2012</t>
  </si>
  <si>
    <t>Temp C</t>
  </si>
  <si>
    <t xml:space="preserve">  Colorado (PST) SNOTEL Site PARK CONE - NRCS National Water and Climate Center - Provisional Data - subject to revision as of Wed May 29 19:06:13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</si>
  <si>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</si>
  <si>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</si>
  <si>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PARK CONE - NRCS National Water and Climate Center - Provisional Data - subject to revision as of Wed Jun 18 07:18:19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</si>
  <si>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</si>
  <si>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 xml:space="preserve">  April 10  </t>
  </si>
  <si>
    <t>1981-2010 Median Peak SWE is 10.1" on April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</si>
</sst>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7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9" fontId="5" fillId="0" borderId="0" xfId="59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58</v>
      </c>
      <c r="J1" s="4"/>
    </row>
    <row r="2" spans="1:10" ht="12.75">
      <c r="A2" s="65" t="s">
        <v>71</v>
      </c>
      <c r="D2" s="58"/>
      <c r="H2" s="19" t="s">
        <v>41</v>
      </c>
      <c r="I2" s="3" t="s">
        <v>50</v>
      </c>
      <c r="J2" s="4" t="s">
        <v>59</v>
      </c>
    </row>
    <row r="3" spans="4:10" ht="12.75">
      <c r="D3" s="59" t="s">
        <v>67</v>
      </c>
      <c r="F3" s="3" t="s">
        <v>1</v>
      </c>
      <c r="G3" s="3" t="s">
        <v>1</v>
      </c>
      <c r="H3" s="19" t="s">
        <v>0</v>
      </c>
      <c r="I3" s="3" t="s">
        <v>51</v>
      </c>
      <c r="J3" s="4" t="s">
        <v>60</v>
      </c>
    </row>
    <row r="4" spans="2:10" ht="12.75">
      <c r="B4" s="2" t="s">
        <v>2</v>
      </c>
      <c r="C4" s="3" t="s">
        <v>3</v>
      </c>
      <c r="D4" s="59" t="s">
        <v>44</v>
      </c>
      <c r="E4" s="4" t="s">
        <v>4</v>
      </c>
      <c r="F4" s="3" t="s">
        <v>6</v>
      </c>
      <c r="G4" s="3" t="s">
        <v>7</v>
      </c>
      <c r="H4" s="19" t="s">
        <v>5</v>
      </c>
      <c r="I4" s="35" t="s">
        <v>52</v>
      </c>
      <c r="J4" s="4" t="s">
        <v>61</v>
      </c>
    </row>
    <row r="5" spans="1:10" ht="12.75">
      <c r="A5" s="9"/>
      <c r="B5" s="5" t="s">
        <v>8</v>
      </c>
      <c r="C5" s="6" t="s">
        <v>9</v>
      </c>
      <c r="D5" s="60" t="s">
        <v>8</v>
      </c>
      <c r="E5" s="7" t="s">
        <v>10</v>
      </c>
      <c r="F5" s="6" t="s">
        <v>11</v>
      </c>
      <c r="G5" s="6" t="s">
        <v>64</v>
      </c>
      <c r="H5" s="20" t="s">
        <v>9</v>
      </c>
      <c r="I5" s="6" t="s">
        <v>53</v>
      </c>
      <c r="J5" s="7" t="s">
        <v>8</v>
      </c>
    </row>
    <row r="6" spans="1:10" ht="12.75">
      <c r="A6" s="2" t="s">
        <v>12</v>
      </c>
      <c r="B6" s="8">
        <f>'ParkCone WY 2006'!B12</f>
        <v>38814</v>
      </c>
      <c r="C6" s="3">
        <f>'ParkCone WY 2006'!D12</f>
        <v>11.3</v>
      </c>
      <c r="D6" s="61">
        <f>C6/10.1</f>
        <v>1.118811881188119</v>
      </c>
      <c r="E6" s="4">
        <f>'ParkCone WY 2006'!E46</f>
        <v>31</v>
      </c>
      <c r="F6" s="3">
        <f>'ParkCone WY 2006'!G44</f>
        <v>0.9000000000000004</v>
      </c>
      <c r="G6" s="3">
        <f>'ParkCone WY 2006'!K44</f>
        <v>3.7312499999999997</v>
      </c>
      <c r="H6" s="19">
        <f aca="true" t="shared" si="0" ref="H6:H14">(C6+F6)/E6</f>
        <v>0.39354838709677425</v>
      </c>
      <c r="I6" s="2">
        <v>0.58</v>
      </c>
      <c r="J6" s="2">
        <v>4</v>
      </c>
    </row>
    <row r="7" spans="1:10" ht="12.75">
      <c r="A7" s="2" t="s">
        <v>13</v>
      </c>
      <c r="B7" s="8">
        <f>'ParkCone WY 2007'!B23</f>
        <v>39190</v>
      </c>
      <c r="C7" s="3">
        <f>'ParkCone WY 2007'!D23</f>
        <v>7.8</v>
      </c>
      <c r="D7" s="61">
        <f aca="true" t="shared" si="1" ref="D7:D15">C7/10.1</f>
        <v>0.7722772277227723</v>
      </c>
      <c r="E7" s="4">
        <f>'ParkCone WY 2007'!E43</f>
        <v>17</v>
      </c>
      <c r="F7" s="3">
        <f>'ParkCone WY 2007'!G41</f>
        <v>0.5</v>
      </c>
      <c r="G7" s="3">
        <f>'ParkCone WY 2007'!K41</f>
        <v>4.533333333333334</v>
      </c>
      <c r="H7" s="19">
        <f t="shared" si="0"/>
        <v>0.4882352941176471</v>
      </c>
      <c r="I7" s="19">
        <v>0.6</v>
      </c>
      <c r="J7" s="2">
        <v>3</v>
      </c>
    </row>
    <row r="8" spans="1:10" ht="12.75">
      <c r="A8" s="2" t="s">
        <v>14</v>
      </c>
      <c r="B8" s="8">
        <f>'ParkCone WY 2008'!B19</f>
        <v>39552</v>
      </c>
      <c r="C8" s="3">
        <f>'ParkCone WY 2008'!D19</f>
        <v>17.7</v>
      </c>
      <c r="D8" s="61">
        <f t="shared" si="1"/>
        <v>1.7524752475247525</v>
      </c>
      <c r="E8" s="4">
        <f>'ParkCone WY 2008'!E69</f>
        <v>47</v>
      </c>
      <c r="F8" s="3">
        <f>'ParkCone WY 2008'!G67</f>
        <v>2.8000000000000007</v>
      </c>
      <c r="G8" s="3">
        <f>'ParkCone WY 2008'!K67</f>
        <v>3.756250000000001</v>
      </c>
      <c r="H8" s="19">
        <f t="shared" si="0"/>
        <v>0.43617021276595747</v>
      </c>
      <c r="I8" s="19">
        <v>1</v>
      </c>
      <c r="J8" s="2">
        <v>4</v>
      </c>
    </row>
    <row r="9" spans="1:10" ht="12.75">
      <c r="A9" s="2" t="s">
        <v>15</v>
      </c>
      <c r="B9" s="8">
        <f>'ParkCone WY 2009'!B11</f>
        <v>39909</v>
      </c>
      <c r="C9" s="3">
        <f>'ParkCone WY 2009'!D11</f>
        <v>13.2</v>
      </c>
      <c r="D9" s="61">
        <f t="shared" si="1"/>
        <v>1.306930693069307</v>
      </c>
      <c r="E9" s="4">
        <f>'ParkCone WY 2009'!E52</f>
        <v>38</v>
      </c>
      <c r="F9" s="3">
        <f>'ParkCone WY 2009'!G50</f>
        <v>1.4000000000000004</v>
      </c>
      <c r="G9" s="3">
        <f>'ParkCone WY 2009'!K50</f>
        <v>3.5128205128205128</v>
      </c>
      <c r="H9" s="19">
        <f t="shared" si="0"/>
        <v>0.38421052631578945</v>
      </c>
      <c r="I9" s="2">
        <v>0.8400000000000001</v>
      </c>
      <c r="J9" s="2">
        <v>4</v>
      </c>
    </row>
    <row r="10" spans="1:10" ht="12.75">
      <c r="A10" s="2" t="s">
        <v>16</v>
      </c>
      <c r="B10" s="8">
        <f>'ParkCone WY 2010'!B15</f>
        <v>40278</v>
      </c>
      <c r="C10" s="3">
        <f>'ParkCone WY 2010'!D15</f>
        <v>10.8</v>
      </c>
      <c r="D10" s="61">
        <f t="shared" si="1"/>
        <v>1.0693069306930694</v>
      </c>
      <c r="E10" s="4">
        <f>'ParkCone WY 2010'!E59</f>
        <v>41</v>
      </c>
      <c r="F10" s="3">
        <f>'ParkCone WY 2010'!G57</f>
        <v>2.4000000000000004</v>
      </c>
      <c r="G10" s="3">
        <f>'ParkCone WY 2010'!K57</f>
        <v>3.09047619047619</v>
      </c>
      <c r="H10" s="19">
        <f t="shared" si="0"/>
        <v>0.32195121951219513</v>
      </c>
      <c r="I10" s="2">
        <v>0.6199999999999999</v>
      </c>
      <c r="J10" s="2">
        <v>5</v>
      </c>
    </row>
    <row r="11" spans="1:10" ht="12.75">
      <c r="A11" s="2" t="s">
        <v>17</v>
      </c>
      <c r="B11" s="8">
        <v>40661</v>
      </c>
      <c r="C11" s="3">
        <v>14.4</v>
      </c>
      <c r="D11" s="61">
        <f t="shared" si="1"/>
        <v>1.425742574257426</v>
      </c>
      <c r="E11" s="4">
        <v>33</v>
      </c>
      <c r="F11" s="3">
        <v>1.4</v>
      </c>
      <c r="G11" s="3">
        <v>4</v>
      </c>
      <c r="H11" s="19">
        <f t="shared" si="0"/>
        <v>0.4787878787878788</v>
      </c>
      <c r="I11" s="19">
        <v>1</v>
      </c>
      <c r="J11" s="2">
        <v>5</v>
      </c>
    </row>
    <row r="12" spans="1:10" ht="12.75">
      <c r="A12" s="56" t="s">
        <v>63</v>
      </c>
      <c r="B12" s="53">
        <v>40995</v>
      </c>
      <c r="C12" s="35">
        <v>8.1</v>
      </c>
      <c r="D12" s="61">
        <f t="shared" si="1"/>
        <v>0.801980198019802</v>
      </c>
      <c r="E12" s="54">
        <v>37</v>
      </c>
      <c r="F12" s="35">
        <v>0.3000000000000007</v>
      </c>
      <c r="G12" s="35">
        <v>3.9378378378378374</v>
      </c>
      <c r="H12" s="55">
        <f t="shared" si="0"/>
        <v>0.22702702702702704</v>
      </c>
      <c r="I12" s="56">
        <v>0.62</v>
      </c>
      <c r="J12" s="57">
        <v>6</v>
      </c>
    </row>
    <row r="13" spans="1:10" ht="12.75">
      <c r="A13" s="64" t="s">
        <v>66</v>
      </c>
      <c r="B13" s="53">
        <f>+'ParkCone WY 2013'!B53</f>
        <v>41380</v>
      </c>
      <c r="C13" s="35">
        <f>+'ParkCone WY 2013'!D53</f>
        <v>9.2</v>
      </c>
      <c r="D13" s="61">
        <f t="shared" si="1"/>
        <v>0.9108910891089108</v>
      </c>
      <c r="E13" s="54">
        <f>+'ParkCone WY 2013'!E88</f>
        <v>32</v>
      </c>
      <c r="F13" s="35">
        <f>+'ParkCone WY 2013'!G86</f>
        <v>2.5</v>
      </c>
      <c r="G13" s="35">
        <f>+'ParkCone WY 2013'!K86</f>
        <v>2.9937500000000004</v>
      </c>
      <c r="H13" s="55">
        <f t="shared" si="0"/>
        <v>0.365625</v>
      </c>
      <c r="I13" s="55">
        <f>+'ParkCone WY 2013'!F87</f>
        <v>0.6799999999999999</v>
      </c>
      <c r="J13" s="57">
        <v>3</v>
      </c>
    </row>
    <row r="14" spans="1:10" ht="12.75">
      <c r="A14" s="5" t="s">
        <v>69</v>
      </c>
      <c r="B14" s="40">
        <f>+'ParkCone WY 2014'!B42</f>
        <v>41735</v>
      </c>
      <c r="C14" s="6">
        <f>+'ParkCone WY 2014'!D42</f>
        <v>13.5</v>
      </c>
      <c r="D14" s="62">
        <f t="shared" si="1"/>
        <v>1.3366336633663367</v>
      </c>
      <c r="E14" s="7">
        <f>+'ParkCone WY 2014'!E90</f>
        <v>45</v>
      </c>
      <c r="F14" s="6">
        <f>+'ParkCone WY 2014'!G88</f>
        <v>1.3000000000000007</v>
      </c>
      <c r="G14" s="6">
        <f>+'ParkCone WY 2014'!K88</f>
        <v>2.8577777777777778</v>
      </c>
      <c r="H14" s="20">
        <f t="shared" si="0"/>
        <v>0.3288888888888889</v>
      </c>
      <c r="I14" s="5">
        <f>+'ParkCone WY 2014'!F89</f>
        <v>1.06</v>
      </c>
      <c r="J14" s="41">
        <v>3</v>
      </c>
    </row>
    <row r="15" spans="1:10" ht="12.75">
      <c r="A15" s="21" t="s">
        <v>18</v>
      </c>
      <c r="B15" s="28"/>
      <c r="C15" s="3">
        <f aca="true" t="shared" si="2" ref="C15:J15">AVERAGE(C6:C14)</f>
        <v>11.777777777777779</v>
      </c>
      <c r="D15" s="61">
        <f t="shared" si="1"/>
        <v>1.1661166116611663</v>
      </c>
      <c r="E15" s="3">
        <f t="shared" si="2"/>
        <v>35.666666666666664</v>
      </c>
      <c r="F15" s="3">
        <f t="shared" si="2"/>
        <v>1.5000000000000004</v>
      </c>
      <c r="G15" s="3">
        <f t="shared" si="2"/>
        <v>3.601499516916183</v>
      </c>
      <c r="H15" s="3">
        <f t="shared" si="2"/>
        <v>0.38049382605690646</v>
      </c>
      <c r="I15" s="3">
        <f t="shared" si="2"/>
        <v>0.7777777777777778</v>
      </c>
      <c r="J15" s="3">
        <f t="shared" si="2"/>
        <v>4.111111111111111</v>
      </c>
    </row>
    <row r="16" spans="5:9" ht="12.75">
      <c r="E16" s="3"/>
      <c r="H16" s="3"/>
      <c r="I16" s="3"/>
    </row>
    <row r="17" spans="1:10" ht="12.75">
      <c r="A17" s="22" t="s">
        <v>42</v>
      </c>
      <c r="B17" s="23">
        <f>B11</f>
        <v>40661</v>
      </c>
      <c r="C17" s="24">
        <f aca="true" t="shared" si="3" ref="C17:J17">MAX(C6:C14)</f>
        <v>17.7</v>
      </c>
      <c r="D17" s="63">
        <f>MAX(D6:D14)</f>
        <v>1.7524752475247525</v>
      </c>
      <c r="E17" s="47">
        <f t="shared" si="3"/>
        <v>47</v>
      </c>
      <c r="F17" s="24">
        <f t="shared" si="3"/>
        <v>2.8000000000000007</v>
      </c>
      <c r="G17" s="24">
        <f t="shared" si="3"/>
        <v>4.533333333333334</v>
      </c>
      <c r="H17" s="24">
        <f t="shared" si="3"/>
        <v>0.4882352941176471</v>
      </c>
      <c r="I17" s="24">
        <f t="shared" si="3"/>
        <v>1.06</v>
      </c>
      <c r="J17" s="47">
        <f t="shared" si="3"/>
        <v>6</v>
      </c>
    </row>
    <row r="18" spans="1:10" ht="12.75">
      <c r="A18" s="22" t="s">
        <v>43</v>
      </c>
      <c r="B18" s="46">
        <f>+B12</f>
        <v>40995</v>
      </c>
      <c r="C18" s="24">
        <f aca="true" t="shared" si="4" ref="C18:J18">MIN(C6:C14)</f>
        <v>7.8</v>
      </c>
      <c r="D18" s="63">
        <f>MIN(D6:D14)</f>
        <v>0.7722772277227723</v>
      </c>
      <c r="E18" s="47">
        <f t="shared" si="4"/>
        <v>17</v>
      </c>
      <c r="F18" s="24">
        <f t="shared" si="4"/>
        <v>0.3000000000000007</v>
      </c>
      <c r="G18" s="24">
        <f t="shared" si="4"/>
        <v>2.8577777777777778</v>
      </c>
      <c r="H18" s="24">
        <f t="shared" si="4"/>
        <v>0.22702702702702704</v>
      </c>
      <c r="I18" s="24">
        <f t="shared" si="4"/>
        <v>0.58</v>
      </c>
      <c r="J18" s="47">
        <f t="shared" si="4"/>
        <v>3</v>
      </c>
    </row>
    <row r="19" spans="1:10" ht="12.75">
      <c r="A19" s="22" t="s">
        <v>62</v>
      </c>
      <c r="B19" s="4">
        <v>32</v>
      </c>
      <c r="C19" s="24">
        <f aca="true" t="shared" si="5" ref="C19:J19">+C17-C18</f>
        <v>9.899999999999999</v>
      </c>
      <c r="D19" s="63">
        <f>+D17-D18</f>
        <v>0.9801980198019802</v>
      </c>
      <c r="E19" s="47">
        <f t="shared" si="5"/>
        <v>30</v>
      </c>
      <c r="F19" s="24">
        <f t="shared" si="5"/>
        <v>2.5</v>
      </c>
      <c r="G19" s="24">
        <f t="shared" si="5"/>
        <v>1.6755555555555564</v>
      </c>
      <c r="H19" s="24">
        <f t="shared" si="5"/>
        <v>0.26120826709062006</v>
      </c>
      <c r="I19" s="24">
        <f t="shared" si="5"/>
        <v>0.4800000000000001</v>
      </c>
      <c r="J19" s="47">
        <f t="shared" si="5"/>
        <v>3</v>
      </c>
    </row>
    <row r="20" spans="1:10" ht="12.75">
      <c r="A20" s="22" t="s">
        <v>44</v>
      </c>
      <c r="B20" s="26" t="s">
        <v>70</v>
      </c>
      <c r="C20" s="24">
        <f aca="true" t="shared" si="6" ref="C20:J20">MEDIAN(C6:C14)</f>
        <v>11.3</v>
      </c>
      <c r="D20" s="63">
        <f>MEDIAN(D6:D14)</f>
        <v>1.118811881188119</v>
      </c>
      <c r="E20" s="47">
        <f t="shared" si="6"/>
        <v>37</v>
      </c>
      <c r="F20" s="24">
        <f t="shared" si="6"/>
        <v>1.4</v>
      </c>
      <c r="G20" s="24">
        <f t="shared" si="6"/>
        <v>3.7312499999999997</v>
      </c>
      <c r="H20" s="24">
        <f t="shared" si="6"/>
        <v>0.38421052631578945</v>
      </c>
      <c r="I20" s="24">
        <f t="shared" si="6"/>
        <v>0.6799999999999999</v>
      </c>
      <c r="J20" s="47">
        <f t="shared" si="6"/>
        <v>4</v>
      </c>
    </row>
    <row r="21" spans="1:10" ht="12.75">
      <c r="A21" s="22" t="s">
        <v>45</v>
      </c>
      <c r="B21" s="24"/>
      <c r="C21" s="24">
        <f aca="true" t="shared" si="7" ref="C21:J21">STDEV(C6:C14)</f>
        <v>3.2425984093693208</v>
      </c>
      <c r="D21" s="63">
        <f>STDEV(D6:D14)</f>
        <v>0.32104934746230884</v>
      </c>
      <c r="E21" s="24">
        <f t="shared" si="7"/>
        <v>8.958236433584458</v>
      </c>
      <c r="F21" s="24">
        <f t="shared" si="7"/>
        <v>0.8916277250063503</v>
      </c>
      <c r="G21" s="24">
        <f t="shared" si="7"/>
        <v>0.544577080052064</v>
      </c>
      <c r="H21" s="24">
        <f t="shared" si="7"/>
        <v>0.08247536519913738</v>
      </c>
      <c r="I21" s="24">
        <f t="shared" si="7"/>
        <v>0.1975966711370524</v>
      </c>
      <c r="J21" s="24">
        <f t="shared" si="7"/>
        <v>1.0540925533894596</v>
      </c>
    </row>
    <row r="22" spans="1:10" ht="12.75">
      <c r="A22" s="22" t="s">
        <v>46</v>
      </c>
      <c r="B22" s="27"/>
      <c r="C22" s="25">
        <f aca="true" t="shared" si="8" ref="C22:J22">C21/C15</f>
        <v>0.2753149592860744</v>
      </c>
      <c r="D22" s="63">
        <f>D21/D15</f>
        <v>0.27531495928607425</v>
      </c>
      <c r="E22" s="25">
        <f t="shared" si="8"/>
        <v>0.25116550748367644</v>
      </c>
      <c r="F22" s="25">
        <f t="shared" si="8"/>
        <v>0.5944184833375667</v>
      </c>
      <c r="G22" s="25">
        <f t="shared" si="8"/>
        <v>0.15120842790459765</v>
      </c>
      <c r="H22" s="25">
        <f t="shared" si="8"/>
        <v>0.21675874758294347</v>
      </c>
      <c r="I22" s="25">
        <f t="shared" si="8"/>
        <v>0.25405286289049595</v>
      </c>
      <c r="J22" s="25">
        <f t="shared" si="8"/>
        <v>0.2564008913650037</v>
      </c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F45" sqref="F45"/>
    </sheetView>
  </sheetViews>
  <sheetFormatPr defaultColWidth="9.140625" defaultRowHeight="12.75"/>
  <cols>
    <col min="2" max="2" width="11.421875" style="0" customWidth="1"/>
    <col min="4" max="12" width="14.7109375" style="0" customWidth="1"/>
    <col min="13" max="13" width="14.57421875" style="0" customWidth="1"/>
  </cols>
  <sheetData>
    <row r="1" ht="12.75">
      <c r="A1" t="s">
        <v>20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35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38808</v>
      </c>
      <c r="D6">
        <v>10.9</v>
      </c>
      <c r="G6">
        <v>12.3</v>
      </c>
      <c r="H6">
        <v>1.6</v>
      </c>
      <c r="I6">
        <v>11.8</v>
      </c>
      <c r="J6">
        <v>-14.2</v>
      </c>
      <c r="K6">
        <v>-0.1</v>
      </c>
      <c r="L6">
        <v>40</v>
      </c>
    </row>
    <row r="7" spans="1:12" ht="12.75">
      <c r="A7">
        <v>680</v>
      </c>
      <c r="B7" s="10">
        <v>38809</v>
      </c>
      <c r="D7">
        <v>11</v>
      </c>
      <c r="G7">
        <v>12.4</v>
      </c>
      <c r="H7">
        <v>-2.2</v>
      </c>
      <c r="I7">
        <v>8</v>
      </c>
      <c r="J7">
        <v>-2.2</v>
      </c>
      <c r="K7">
        <v>1.6</v>
      </c>
      <c r="L7">
        <v>42</v>
      </c>
    </row>
    <row r="8" spans="1:12" ht="12.75">
      <c r="A8">
        <v>680</v>
      </c>
      <c r="B8" s="10">
        <v>38810</v>
      </c>
      <c r="D8">
        <v>11</v>
      </c>
      <c r="G8">
        <v>12.6</v>
      </c>
      <c r="H8">
        <v>-6.8</v>
      </c>
      <c r="I8">
        <v>7.4</v>
      </c>
      <c r="J8">
        <v>-6.8</v>
      </c>
      <c r="K8">
        <v>0.3</v>
      </c>
      <c r="L8">
        <v>40</v>
      </c>
    </row>
    <row r="9" spans="1:12" ht="12.75">
      <c r="A9">
        <v>680</v>
      </c>
      <c r="B9" s="10">
        <v>38811</v>
      </c>
      <c r="D9">
        <v>11.1</v>
      </c>
      <c r="G9">
        <v>12.6</v>
      </c>
      <c r="H9">
        <v>-1.6</v>
      </c>
      <c r="I9">
        <v>12.9</v>
      </c>
      <c r="J9">
        <v>-9</v>
      </c>
      <c r="K9">
        <v>1.9</v>
      </c>
      <c r="L9">
        <v>39</v>
      </c>
    </row>
    <row r="10" spans="1:12" ht="12.75">
      <c r="A10">
        <v>680</v>
      </c>
      <c r="B10" s="10">
        <v>38812</v>
      </c>
      <c r="D10">
        <v>11</v>
      </c>
      <c r="G10">
        <v>12.6</v>
      </c>
      <c r="H10">
        <v>-1.1</v>
      </c>
      <c r="I10">
        <v>13.3</v>
      </c>
      <c r="J10">
        <v>-4.4</v>
      </c>
      <c r="K10">
        <v>3.6</v>
      </c>
      <c r="L10">
        <v>38</v>
      </c>
    </row>
    <row r="11" spans="1:12" ht="12.75">
      <c r="A11">
        <v>680</v>
      </c>
      <c r="B11" s="10">
        <v>38813</v>
      </c>
      <c r="D11">
        <v>10.9</v>
      </c>
      <c r="G11">
        <v>12.6</v>
      </c>
      <c r="H11">
        <v>-3.2</v>
      </c>
      <c r="I11">
        <v>10.5</v>
      </c>
      <c r="J11">
        <v>-4.6</v>
      </c>
      <c r="K11">
        <v>2.3</v>
      </c>
      <c r="L11">
        <v>37</v>
      </c>
    </row>
    <row r="12" spans="1:12" ht="12.75">
      <c r="A12" s="11">
        <v>680</v>
      </c>
      <c r="B12" s="12">
        <v>38814</v>
      </c>
      <c r="C12" s="11"/>
      <c r="D12" s="11">
        <v>11.3</v>
      </c>
      <c r="E12" s="11"/>
      <c r="F12" s="11"/>
      <c r="G12" s="11">
        <v>12.9</v>
      </c>
      <c r="H12" s="11">
        <v>-3.7</v>
      </c>
      <c r="I12" s="11">
        <v>2.9</v>
      </c>
      <c r="J12" s="11">
        <v>-5.5</v>
      </c>
      <c r="K12" s="11">
        <v>-2.4</v>
      </c>
      <c r="L12" s="11">
        <v>43</v>
      </c>
    </row>
    <row r="13" spans="1:13" ht="12.75">
      <c r="A13">
        <v>680</v>
      </c>
      <c r="B13" s="10">
        <v>38815</v>
      </c>
      <c r="D13">
        <v>11.2</v>
      </c>
      <c r="E13">
        <f>D12-D13</f>
        <v>0.10000000000000142</v>
      </c>
      <c r="G13">
        <v>13.2</v>
      </c>
      <c r="H13">
        <v>-1.2</v>
      </c>
      <c r="I13">
        <v>10.5</v>
      </c>
      <c r="J13">
        <v>-3.7</v>
      </c>
      <c r="K13">
        <v>2.7</v>
      </c>
      <c r="L13">
        <v>38</v>
      </c>
      <c r="M13">
        <f>L12-L13</f>
        <v>5</v>
      </c>
    </row>
    <row r="14" spans="1:13" ht="12.75">
      <c r="A14">
        <v>680</v>
      </c>
      <c r="B14" s="10">
        <v>38816</v>
      </c>
      <c r="D14">
        <v>11</v>
      </c>
      <c r="E14">
        <f aca="true" t="shared" si="0" ref="E14:E43">D13-D14</f>
        <v>0.1999999999999993</v>
      </c>
      <c r="G14">
        <v>13.2</v>
      </c>
      <c r="H14">
        <v>-3</v>
      </c>
      <c r="I14">
        <v>12.7</v>
      </c>
      <c r="J14">
        <v>-5.3</v>
      </c>
      <c r="K14">
        <v>3.5</v>
      </c>
      <c r="L14">
        <v>37</v>
      </c>
      <c r="M14">
        <f aca="true" t="shared" si="1" ref="M14:M36">L13-L14</f>
        <v>1</v>
      </c>
    </row>
    <row r="15" spans="1:13" ht="12.75">
      <c r="A15">
        <v>680</v>
      </c>
      <c r="B15" s="10">
        <v>38817</v>
      </c>
      <c r="D15">
        <v>10.9</v>
      </c>
      <c r="E15">
        <f t="shared" si="0"/>
        <v>0.09999999999999964</v>
      </c>
      <c r="G15">
        <v>13.2</v>
      </c>
      <c r="H15">
        <v>-2.1</v>
      </c>
      <c r="I15">
        <v>15.1</v>
      </c>
      <c r="J15">
        <v>-6.9</v>
      </c>
      <c r="K15">
        <v>4.2</v>
      </c>
      <c r="L15">
        <v>36</v>
      </c>
      <c r="M15">
        <f t="shared" si="1"/>
        <v>1</v>
      </c>
    </row>
    <row r="16" spans="1:13" ht="12.75">
      <c r="A16">
        <v>680</v>
      </c>
      <c r="B16" s="10">
        <v>38818</v>
      </c>
      <c r="D16">
        <v>10.6</v>
      </c>
      <c r="E16">
        <f t="shared" si="0"/>
        <v>0.3000000000000007</v>
      </c>
      <c r="G16">
        <v>13.2</v>
      </c>
      <c r="H16">
        <v>-0.9</v>
      </c>
      <c r="I16">
        <v>12.8</v>
      </c>
      <c r="J16">
        <v>-7.4</v>
      </c>
      <c r="K16">
        <v>3.4</v>
      </c>
      <c r="L16">
        <v>34</v>
      </c>
      <c r="M16">
        <f t="shared" si="1"/>
        <v>2</v>
      </c>
    </row>
    <row r="17" spans="1:13" ht="12.75">
      <c r="A17">
        <v>680</v>
      </c>
      <c r="B17" s="10">
        <v>38819</v>
      </c>
      <c r="D17">
        <v>10.5</v>
      </c>
      <c r="E17">
        <f t="shared" si="0"/>
        <v>0.09999999999999964</v>
      </c>
      <c r="F17" s="44">
        <f aca="true" t="shared" si="2" ref="F17:F43">+AVERAGE(E13:E17)</f>
        <v>0.16000000000000014</v>
      </c>
      <c r="G17">
        <v>13.2</v>
      </c>
      <c r="H17">
        <v>-3.5</v>
      </c>
      <c r="I17">
        <v>9.1</v>
      </c>
      <c r="J17">
        <v>-3.5</v>
      </c>
      <c r="K17">
        <v>2.4</v>
      </c>
      <c r="L17">
        <v>35</v>
      </c>
      <c r="M17">
        <f t="shared" si="1"/>
        <v>-1</v>
      </c>
    </row>
    <row r="18" spans="1:13" ht="12.75">
      <c r="A18">
        <v>680</v>
      </c>
      <c r="B18" s="10">
        <v>38820</v>
      </c>
      <c r="D18">
        <v>10.1</v>
      </c>
      <c r="E18">
        <f t="shared" si="0"/>
        <v>0.40000000000000036</v>
      </c>
      <c r="F18" s="44">
        <f t="shared" si="2"/>
        <v>0.21999999999999992</v>
      </c>
      <c r="G18">
        <v>13.2</v>
      </c>
      <c r="H18">
        <v>-1.8</v>
      </c>
      <c r="I18">
        <v>15.6</v>
      </c>
      <c r="J18">
        <v>-7.3</v>
      </c>
      <c r="K18">
        <v>4.2</v>
      </c>
      <c r="L18">
        <v>33</v>
      </c>
      <c r="M18">
        <f t="shared" si="1"/>
        <v>2</v>
      </c>
    </row>
    <row r="19" spans="1:13" ht="12.75">
      <c r="A19">
        <v>680</v>
      </c>
      <c r="B19" s="10">
        <v>38821</v>
      </c>
      <c r="D19">
        <v>9.7</v>
      </c>
      <c r="E19">
        <f t="shared" si="0"/>
        <v>0.40000000000000036</v>
      </c>
      <c r="F19" s="44">
        <f t="shared" si="2"/>
        <v>0.2600000000000001</v>
      </c>
      <c r="G19">
        <v>13.2</v>
      </c>
      <c r="H19">
        <v>-1.3</v>
      </c>
      <c r="I19">
        <v>16.4</v>
      </c>
      <c r="J19">
        <v>-6.2</v>
      </c>
      <c r="K19">
        <v>5.2</v>
      </c>
      <c r="L19">
        <v>31</v>
      </c>
      <c r="M19">
        <f t="shared" si="1"/>
        <v>2</v>
      </c>
    </row>
    <row r="20" spans="1:13" ht="12.75">
      <c r="A20">
        <v>680</v>
      </c>
      <c r="B20" s="10">
        <v>38822</v>
      </c>
      <c r="D20">
        <v>9.7</v>
      </c>
      <c r="E20">
        <f t="shared" si="0"/>
        <v>0</v>
      </c>
      <c r="F20" s="44">
        <f t="shared" si="2"/>
        <v>0.2400000000000002</v>
      </c>
      <c r="G20">
        <v>13.2</v>
      </c>
      <c r="H20">
        <v>2.5</v>
      </c>
      <c r="I20">
        <v>15.7</v>
      </c>
      <c r="J20">
        <v>-4.1</v>
      </c>
      <c r="K20">
        <v>6.3</v>
      </c>
      <c r="L20">
        <v>28</v>
      </c>
      <c r="M20">
        <f t="shared" si="1"/>
        <v>3</v>
      </c>
    </row>
    <row r="21" spans="1:13" ht="12.75">
      <c r="A21">
        <v>680</v>
      </c>
      <c r="B21" s="10">
        <v>38823</v>
      </c>
      <c r="D21">
        <v>9.9</v>
      </c>
      <c r="E21">
        <f t="shared" si="0"/>
        <v>-0.20000000000000107</v>
      </c>
      <c r="F21" s="44">
        <f t="shared" si="2"/>
        <v>0.13999999999999985</v>
      </c>
      <c r="G21">
        <v>13.6</v>
      </c>
      <c r="H21">
        <v>-0.5</v>
      </c>
      <c r="I21">
        <v>6.4</v>
      </c>
      <c r="J21">
        <v>-1.2</v>
      </c>
      <c r="K21">
        <v>2.5</v>
      </c>
      <c r="L21">
        <v>28</v>
      </c>
      <c r="M21">
        <f t="shared" si="1"/>
        <v>0</v>
      </c>
    </row>
    <row r="22" spans="1:13" ht="12.75">
      <c r="A22">
        <v>680</v>
      </c>
      <c r="B22" s="10">
        <v>38824</v>
      </c>
      <c r="D22">
        <v>9.4</v>
      </c>
      <c r="E22">
        <f t="shared" si="0"/>
        <v>0.5</v>
      </c>
      <c r="F22" s="44">
        <f t="shared" si="2"/>
        <v>0.21999999999999992</v>
      </c>
      <c r="G22">
        <v>13.6</v>
      </c>
      <c r="H22">
        <v>-1.2</v>
      </c>
      <c r="I22">
        <v>13.9</v>
      </c>
      <c r="J22">
        <v>-3.7</v>
      </c>
      <c r="K22">
        <v>5</v>
      </c>
      <c r="L22">
        <v>27</v>
      </c>
      <c r="M22">
        <f t="shared" si="1"/>
        <v>1</v>
      </c>
    </row>
    <row r="23" spans="1:13" ht="12.75">
      <c r="A23">
        <v>680</v>
      </c>
      <c r="B23" s="10">
        <v>38825</v>
      </c>
      <c r="D23">
        <v>8.9</v>
      </c>
      <c r="E23">
        <f t="shared" si="0"/>
        <v>0.5</v>
      </c>
      <c r="F23" s="44">
        <f t="shared" si="2"/>
        <v>0.23999999999999985</v>
      </c>
      <c r="G23">
        <v>13.6</v>
      </c>
      <c r="H23">
        <v>-3</v>
      </c>
      <c r="I23">
        <v>15.7</v>
      </c>
      <c r="J23">
        <v>-4.9</v>
      </c>
      <c r="K23">
        <v>5</v>
      </c>
      <c r="L23">
        <v>25</v>
      </c>
      <c r="M23">
        <f t="shared" si="1"/>
        <v>2</v>
      </c>
    </row>
    <row r="24" spans="1:13" ht="12.75">
      <c r="A24">
        <v>680</v>
      </c>
      <c r="B24" s="10">
        <v>38826</v>
      </c>
      <c r="D24">
        <v>8.6</v>
      </c>
      <c r="E24">
        <f t="shared" si="0"/>
        <v>0.3000000000000007</v>
      </c>
      <c r="F24" s="44">
        <f t="shared" si="2"/>
        <v>0.21999999999999992</v>
      </c>
      <c r="G24">
        <v>13.6</v>
      </c>
      <c r="H24">
        <v>-9</v>
      </c>
      <c r="I24">
        <v>4.8</v>
      </c>
      <c r="J24">
        <v>-9</v>
      </c>
      <c r="K24">
        <v>-2.5</v>
      </c>
      <c r="L24">
        <v>24</v>
      </c>
      <c r="M24">
        <f t="shared" si="1"/>
        <v>1</v>
      </c>
    </row>
    <row r="25" spans="1:13" ht="12.75">
      <c r="A25">
        <v>680</v>
      </c>
      <c r="B25" s="10">
        <v>38827</v>
      </c>
      <c r="D25">
        <v>8.2</v>
      </c>
      <c r="E25">
        <f t="shared" si="0"/>
        <v>0.40000000000000036</v>
      </c>
      <c r="F25" s="44">
        <f t="shared" si="2"/>
        <v>0.3</v>
      </c>
      <c r="G25">
        <v>13.6</v>
      </c>
      <c r="H25">
        <v>-6.8</v>
      </c>
      <c r="I25">
        <v>9.4</v>
      </c>
      <c r="J25">
        <v>-11.4</v>
      </c>
      <c r="K25">
        <v>-1.1</v>
      </c>
      <c r="L25">
        <v>23</v>
      </c>
      <c r="M25">
        <f t="shared" si="1"/>
        <v>1</v>
      </c>
    </row>
    <row r="26" spans="1:13" ht="12.75">
      <c r="A26">
        <v>680</v>
      </c>
      <c r="B26" s="10">
        <v>38828</v>
      </c>
      <c r="D26">
        <v>7.6</v>
      </c>
      <c r="E26">
        <f t="shared" si="0"/>
        <v>0.5999999999999996</v>
      </c>
      <c r="F26" s="44">
        <f t="shared" si="2"/>
        <v>0.46000000000000013</v>
      </c>
      <c r="G26">
        <v>13.6</v>
      </c>
      <c r="H26">
        <v>-3.9</v>
      </c>
      <c r="I26">
        <v>12.5</v>
      </c>
      <c r="J26">
        <v>-10.4</v>
      </c>
      <c r="K26">
        <v>1.6</v>
      </c>
      <c r="L26">
        <v>19</v>
      </c>
      <c r="M26">
        <f t="shared" si="1"/>
        <v>4</v>
      </c>
    </row>
    <row r="27" spans="1:13" ht="12.75">
      <c r="A27">
        <v>680</v>
      </c>
      <c r="B27" s="10">
        <v>38829</v>
      </c>
      <c r="D27">
        <v>7.1</v>
      </c>
      <c r="E27">
        <f t="shared" si="0"/>
        <v>0.5</v>
      </c>
      <c r="F27" s="44">
        <f t="shared" si="2"/>
        <v>0.46000000000000013</v>
      </c>
      <c r="G27">
        <v>13.6</v>
      </c>
      <c r="H27">
        <v>-0.8</v>
      </c>
      <c r="I27">
        <v>15</v>
      </c>
      <c r="J27">
        <v>-7.9</v>
      </c>
      <c r="K27">
        <v>4.5</v>
      </c>
      <c r="L27">
        <v>19</v>
      </c>
      <c r="M27">
        <f t="shared" si="1"/>
        <v>0</v>
      </c>
    </row>
    <row r="28" spans="1:13" ht="12.75">
      <c r="A28">
        <v>680</v>
      </c>
      <c r="B28" s="10">
        <v>38830</v>
      </c>
      <c r="D28">
        <v>6.3</v>
      </c>
      <c r="E28">
        <f t="shared" si="0"/>
        <v>0.7999999999999998</v>
      </c>
      <c r="F28" s="44">
        <f t="shared" si="2"/>
        <v>0.5200000000000001</v>
      </c>
      <c r="G28">
        <v>13.6</v>
      </c>
      <c r="H28">
        <v>-0.5</v>
      </c>
      <c r="I28">
        <v>18.2</v>
      </c>
      <c r="J28">
        <v>-1.8</v>
      </c>
      <c r="K28">
        <v>7.2</v>
      </c>
      <c r="L28">
        <v>15</v>
      </c>
      <c r="M28">
        <f t="shared" si="1"/>
        <v>4</v>
      </c>
    </row>
    <row r="29" spans="1:13" ht="12.75">
      <c r="A29">
        <v>680</v>
      </c>
      <c r="B29" s="10">
        <v>38831</v>
      </c>
      <c r="D29">
        <v>5.8</v>
      </c>
      <c r="E29">
        <f t="shared" si="0"/>
        <v>0.5</v>
      </c>
      <c r="F29" s="44">
        <f t="shared" si="2"/>
        <v>0.5599999999999999</v>
      </c>
      <c r="G29">
        <v>13.6</v>
      </c>
      <c r="H29">
        <v>0.6</v>
      </c>
      <c r="I29">
        <v>16.8</v>
      </c>
      <c r="J29">
        <v>-3.2</v>
      </c>
      <c r="K29">
        <v>7.4</v>
      </c>
      <c r="L29">
        <v>13</v>
      </c>
      <c r="M29">
        <f t="shared" si="1"/>
        <v>2</v>
      </c>
    </row>
    <row r="30" spans="1:13" ht="12.75">
      <c r="A30">
        <v>680</v>
      </c>
      <c r="B30" s="10">
        <v>38832</v>
      </c>
      <c r="D30">
        <v>6</v>
      </c>
      <c r="E30">
        <f t="shared" si="0"/>
        <v>-0.20000000000000018</v>
      </c>
      <c r="F30" s="44">
        <f t="shared" si="2"/>
        <v>0.43999999999999984</v>
      </c>
      <c r="G30">
        <v>13.6</v>
      </c>
      <c r="H30">
        <v>-5.5</v>
      </c>
      <c r="I30">
        <v>10.2</v>
      </c>
      <c r="J30">
        <v>-5.7</v>
      </c>
      <c r="K30">
        <v>1.6</v>
      </c>
      <c r="L30">
        <v>2</v>
      </c>
      <c r="M30">
        <f t="shared" si="1"/>
        <v>11</v>
      </c>
    </row>
    <row r="31" spans="1:13" ht="12.75">
      <c r="A31">
        <v>680</v>
      </c>
      <c r="B31" s="10">
        <v>38833</v>
      </c>
      <c r="D31">
        <v>5.8</v>
      </c>
      <c r="E31">
        <f t="shared" si="0"/>
        <v>0.20000000000000018</v>
      </c>
      <c r="F31" s="44">
        <f t="shared" si="2"/>
        <v>0.36</v>
      </c>
      <c r="G31">
        <v>13.6</v>
      </c>
      <c r="H31">
        <v>-2.5</v>
      </c>
      <c r="I31">
        <v>10.9</v>
      </c>
      <c r="J31">
        <v>-6.8</v>
      </c>
      <c r="K31">
        <v>1.2</v>
      </c>
      <c r="L31">
        <v>9</v>
      </c>
      <c r="M31">
        <f t="shared" si="1"/>
        <v>-7</v>
      </c>
    </row>
    <row r="32" spans="1:13" ht="12.75">
      <c r="A32">
        <v>680</v>
      </c>
      <c r="B32" s="10">
        <v>38834</v>
      </c>
      <c r="D32">
        <v>5.3</v>
      </c>
      <c r="E32">
        <f t="shared" si="0"/>
        <v>0.5</v>
      </c>
      <c r="F32" s="44">
        <f t="shared" si="2"/>
        <v>0.36</v>
      </c>
      <c r="G32">
        <v>13.7</v>
      </c>
      <c r="H32">
        <v>-1.3</v>
      </c>
      <c r="I32">
        <v>14.9</v>
      </c>
      <c r="J32">
        <v>-5.9</v>
      </c>
      <c r="K32">
        <v>4.6</v>
      </c>
      <c r="L32">
        <v>9</v>
      </c>
      <c r="M32">
        <f t="shared" si="1"/>
        <v>0</v>
      </c>
    </row>
    <row r="33" spans="1:13" ht="12.75">
      <c r="A33">
        <v>680</v>
      </c>
      <c r="B33" s="10">
        <v>38835</v>
      </c>
      <c r="D33">
        <v>4.6</v>
      </c>
      <c r="E33">
        <f t="shared" si="0"/>
        <v>0.7000000000000002</v>
      </c>
      <c r="F33" s="44">
        <f t="shared" si="2"/>
        <v>0.34</v>
      </c>
      <c r="G33">
        <v>13.7</v>
      </c>
      <c r="H33">
        <v>1.6</v>
      </c>
      <c r="I33">
        <v>16.9</v>
      </c>
      <c r="J33">
        <v>-4.3</v>
      </c>
      <c r="K33">
        <v>6.8</v>
      </c>
      <c r="L33">
        <v>6</v>
      </c>
      <c r="M33">
        <f t="shared" si="1"/>
        <v>3</v>
      </c>
    </row>
    <row r="34" spans="1:13" ht="12.75">
      <c r="A34">
        <v>680</v>
      </c>
      <c r="B34" s="10">
        <v>38836</v>
      </c>
      <c r="D34">
        <v>4.5</v>
      </c>
      <c r="E34">
        <f t="shared" si="0"/>
        <v>0.09999999999999964</v>
      </c>
      <c r="F34" s="44">
        <f t="shared" si="2"/>
        <v>0.25999999999999995</v>
      </c>
      <c r="G34">
        <v>13.7</v>
      </c>
      <c r="H34">
        <v>-4</v>
      </c>
      <c r="I34">
        <v>9.8</v>
      </c>
      <c r="J34">
        <v>-4</v>
      </c>
      <c r="K34">
        <v>1.7</v>
      </c>
      <c r="L34">
        <v>4</v>
      </c>
      <c r="M34">
        <f t="shared" si="1"/>
        <v>2</v>
      </c>
    </row>
    <row r="35" spans="1:13" ht="12.75">
      <c r="A35">
        <v>680</v>
      </c>
      <c r="B35" s="10">
        <v>38837</v>
      </c>
      <c r="D35">
        <v>3.4</v>
      </c>
      <c r="E35">
        <f t="shared" si="0"/>
        <v>1.1</v>
      </c>
      <c r="F35" s="44">
        <f t="shared" si="2"/>
        <v>0.52</v>
      </c>
      <c r="G35">
        <v>13.7</v>
      </c>
      <c r="H35">
        <v>-1</v>
      </c>
      <c r="I35">
        <v>10.1</v>
      </c>
      <c r="J35">
        <v>-7.8</v>
      </c>
      <c r="K35">
        <v>1.9</v>
      </c>
      <c r="L35">
        <v>1</v>
      </c>
      <c r="M35">
        <f t="shared" si="1"/>
        <v>3</v>
      </c>
    </row>
    <row r="36" spans="1:13" ht="12.75">
      <c r="A36">
        <v>680</v>
      </c>
      <c r="B36" s="10">
        <v>38838</v>
      </c>
      <c r="D36">
        <v>3.3</v>
      </c>
      <c r="E36">
        <f t="shared" si="0"/>
        <v>0.10000000000000009</v>
      </c>
      <c r="F36" s="44">
        <f t="shared" si="2"/>
        <v>0.5</v>
      </c>
      <c r="G36">
        <v>13.8</v>
      </c>
      <c r="H36">
        <v>0.6</v>
      </c>
      <c r="I36">
        <v>13.3</v>
      </c>
      <c r="J36">
        <v>-1</v>
      </c>
      <c r="K36">
        <v>5.8</v>
      </c>
      <c r="L36">
        <v>1</v>
      </c>
      <c r="M36">
        <f t="shared" si="1"/>
        <v>0</v>
      </c>
    </row>
    <row r="37" spans="1:12" ht="12.75">
      <c r="A37">
        <v>680</v>
      </c>
      <c r="B37" s="10">
        <v>38839</v>
      </c>
      <c r="D37">
        <v>3.1</v>
      </c>
      <c r="E37">
        <f t="shared" si="0"/>
        <v>0.19999999999999973</v>
      </c>
      <c r="F37" s="44">
        <f t="shared" si="2"/>
        <v>0.43999999999999995</v>
      </c>
      <c r="G37">
        <v>13.8</v>
      </c>
      <c r="H37">
        <v>-1.3</v>
      </c>
      <c r="I37">
        <v>14.9</v>
      </c>
      <c r="J37">
        <v>-1.7</v>
      </c>
      <c r="K37">
        <v>5</v>
      </c>
      <c r="L37">
        <v>1</v>
      </c>
    </row>
    <row r="38" spans="1:12" ht="12.75">
      <c r="A38">
        <v>680</v>
      </c>
      <c r="B38" s="10">
        <v>38840</v>
      </c>
      <c r="D38">
        <v>2.9</v>
      </c>
      <c r="E38">
        <f t="shared" si="0"/>
        <v>0.20000000000000018</v>
      </c>
      <c r="F38" s="44">
        <f t="shared" si="2"/>
        <v>0.33999999999999997</v>
      </c>
      <c r="G38">
        <v>13.8</v>
      </c>
      <c r="H38">
        <v>-0.2</v>
      </c>
      <c r="I38">
        <v>16.3</v>
      </c>
      <c r="J38">
        <v>-3.1</v>
      </c>
      <c r="K38">
        <v>5.8</v>
      </c>
      <c r="L38">
        <v>1</v>
      </c>
    </row>
    <row r="39" spans="1:12" ht="12.75">
      <c r="A39">
        <v>680</v>
      </c>
      <c r="B39" s="10">
        <v>38841</v>
      </c>
      <c r="D39">
        <v>2.8</v>
      </c>
      <c r="E39">
        <f t="shared" si="0"/>
        <v>0.10000000000000009</v>
      </c>
      <c r="F39" s="44">
        <f t="shared" si="2"/>
        <v>0.34</v>
      </c>
      <c r="G39">
        <v>13.8</v>
      </c>
      <c r="H39">
        <v>1.6</v>
      </c>
      <c r="I39">
        <v>15.4</v>
      </c>
      <c r="J39">
        <v>-1.8</v>
      </c>
      <c r="K39">
        <v>6.6</v>
      </c>
      <c r="L39">
        <v>1</v>
      </c>
    </row>
    <row r="40" spans="1:12" ht="12.75">
      <c r="A40">
        <v>680</v>
      </c>
      <c r="B40" s="10">
        <v>38842</v>
      </c>
      <c r="D40">
        <v>2.3</v>
      </c>
      <c r="E40">
        <f t="shared" si="0"/>
        <v>0.5</v>
      </c>
      <c r="F40" s="44">
        <f t="shared" si="2"/>
        <v>0.22000000000000003</v>
      </c>
      <c r="G40">
        <v>13.8</v>
      </c>
      <c r="H40">
        <v>-0.4</v>
      </c>
      <c r="I40">
        <v>15</v>
      </c>
      <c r="J40">
        <v>-0.9</v>
      </c>
      <c r="K40">
        <v>5.5</v>
      </c>
      <c r="L40">
        <v>1</v>
      </c>
    </row>
    <row r="41" spans="1:12" ht="12.75">
      <c r="A41">
        <v>680</v>
      </c>
      <c r="B41" s="10">
        <v>38843</v>
      </c>
      <c r="D41">
        <v>1.7</v>
      </c>
      <c r="E41">
        <f t="shared" si="0"/>
        <v>0.5999999999999999</v>
      </c>
      <c r="F41" s="44">
        <f t="shared" si="2"/>
        <v>0.31999999999999995</v>
      </c>
      <c r="G41">
        <v>13.8</v>
      </c>
      <c r="H41">
        <v>-1.1</v>
      </c>
      <c r="I41">
        <v>13.7</v>
      </c>
      <c r="J41">
        <v>-1.6</v>
      </c>
      <c r="K41">
        <v>4</v>
      </c>
      <c r="L41">
        <v>1</v>
      </c>
    </row>
    <row r="42" spans="1:12" ht="12.75">
      <c r="A42">
        <v>680</v>
      </c>
      <c r="B42" s="10">
        <v>38844</v>
      </c>
      <c r="D42">
        <v>1.1</v>
      </c>
      <c r="E42">
        <f t="shared" si="0"/>
        <v>0.5999999999999999</v>
      </c>
      <c r="F42" s="44">
        <f t="shared" si="2"/>
        <v>0.4</v>
      </c>
      <c r="G42">
        <v>13.8</v>
      </c>
      <c r="H42">
        <v>1.6</v>
      </c>
      <c r="I42">
        <v>12.9</v>
      </c>
      <c r="J42">
        <v>-2.5</v>
      </c>
      <c r="K42">
        <v>4.5</v>
      </c>
      <c r="L42">
        <v>1</v>
      </c>
    </row>
    <row r="43" spans="1:13" ht="12.75">
      <c r="A43" s="9">
        <v>680</v>
      </c>
      <c r="B43" s="13">
        <v>38845</v>
      </c>
      <c r="C43" s="9"/>
      <c r="D43" s="9">
        <v>0</v>
      </c>
      <c r="E43" s="9">
        <f t="shared" si="0"/>
        <v>1.1</v>
      </c>
      <c r="F43" s="45">
        <f t="shared" si="2"/>
        <v>0.58</v>
      </c>
      <c r="G43" s="9">
        <v>13.8</v>
      </c>
      <c r="H43" s="9">
        <v>-0.8</v>
      </c>
      <c r="I43" s="9">
        <v>12.7</v>
      </c>
      <c r="J43" s="9">
        <v>-0.8</v>
      </c>
      <c r="K43" s="9">
        <v>5.3</v>
      </c>
      <c r="L43" s="9">
        <v>1</v>
      </c>
      <c r="M43" s="9"/>
    </row>
    <row r="44" spans="4:13" ht="12.75">
      <c r="D44" s="14" t="s">
        <v>31</v>
      </c>
      <c r="E44" s="15">
        <f>AVERAGE(E13:E43)</f>
        <v>0.364516129032258</v>
      </c>
      <c r="F44" s="15">
        <f>AVERAGE(F13:F43)</f>
        <v>0.34888888888888886</v>
      </c>
      <c r="G44">
        <f>G43-G12</f>
        <v>0.9000000000000004</v>
      </c>
      <c r="H44" t="s">
        <v>32</v>
      </c>
      <c r="J44" s="14" t="s">
        <v>33</v>
      </c>
      <c r="K44" s="16">
        <f>AVERAGE(K12:K43)</f>
        <v>3.7312499999999997</v>
      </c>
      <c r="L44" s="14" t="s">
        <v>34</v>
      </c>
      <c r="M44" s="17">
        <f>AVERAGE(M13:M36)</f>
        <v>1.75</v>
      </c>
    </row>
    <row r="45" spans="4:7" ht="12.75">
      <c r="D45" s="14" t="s">
        <v>35</v>
      </c>
      <c r="E45" s="18">
        <f>MAX(E13:E43)</f>
        <v>1.1</v>
      </c>
      <c r="F45" s="18">
        <f>MAX(F13:F43)</f>
        <v>0.58</v>
      </c>
      <c r="G45" s="18"/>
    </row>
    <row r="46" spans="4:7" ht="12.75">
      <c r="D46" s="14" t="s">
        <v>36</v>
      </c>
      <c r="E46" s="16">
        <f>COUNT(E13:E43)</f>
        <v>31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8" sqref="C88"/>
    </sheetView>
  </sheetViews>
  <sheetFormatPr defaultColWidth="9.140625" defaultRowHeight="12.75"/>
  <cols>
    <col min="2" max="2" width="10.421875" style="0" customWidth="1"/>
  </cols>
  <sheetData>
    <row r="1" ht="12.75">
      <c r="A1" t="s">
        <v>68</v>
      </c>
    </row>
    <row r="2" spans="5:6" ht="12.75">
      <c r="E2" s="14"/>
      <c r="F2" s="3" t="s">
        <v>50</v>
      </c>
    </row>
    <row r="3" spans="4:6" ht="12.75">
      <c r="D3">
        <f>+MAX(D6:D115)</f>
        <v>13.5</v>
      </c>
      <c r="E3" s="14"/>
      <c r="F3" s="3" t="s">
        <v>51</v>
      </c>
    </row>
    <row r="4" spans="5:6" ht="12.75">
      <c r="E4" s="14" t="s">
        <v>52</v>
      </c>
      <c r="F4" s="35" t="s">
        <v>52</v>
      </c>
    </row>
    <row r="5" spans="1:12" ht="12.75">
      <c r="A5" t="s">
        <v>21</v>
      </c>
      <c r="B5" t="s">
        <v>2</v>
      </c>
      <c r="C5" t="s">
        <v>49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680</v>
      </c>
      <c r="B6" s="10">
        <v>41699</v>
      </c>
      <c r="D6">
        <v>11.1</v>
      </c>
      <c r="G6">
        <v>11.7</v>
      </c>
      <c r="H6">
        <v>-1.4</v>
      </c>
      <c r="I6">
        <v>3.6</v>
      </c>
      <c r="J6">
        <v>-3.2</v>
      </c>
      <c r="K6">
        <v>-0.9</v>
      </c>
      <c r="L6">
        <v>49</v>
      </c>
    </row>
    <row r="7" spans="1:12" ht="12.75">
      <c r="A7">
        <v>680</v>
      </c>
      <c r="B7" s="10">
        <v>41700</v>
      </c>
      <c r="D7">
        <v>11.7</v>
      </c>
      <c r="G7">
        <v>12.3</v>
      </c>
      <c r="H7">
        <v>-4.6</v>
      </c>
      <c r="I7">
        <v>1.1</v>
      </c>
      <c r="J7">
        <v>-4.7</v>
      </c>
      <c r="K7">
        <v>-0.9</v>
      </c>
      <c r="L7">
        <v>53</v>
      </c>
    </row>
    <row r="8" spans="1:12" ht="12.75">
      <c r="A8">
        <v>680</v>
      </c>
      <c r="B8" s="10">
        <v>41701</v>
      </c>
      <c r="D8">
        <v>11.7</v>
      </c>
      <c r="G8">
        <v>12.4</v>
      </c>
      <c r="H8">
        <v>-9.1</v>
      </c>
      <c r="I8">
        <v>4.1</v>
      </c>
      <c r="J8">
        <v>-9.6</v>
      </c>
      <c r="K8">
        <v>-3.1</v>
      </c>
      <c r="L8">
        <v>53</v>
      </c>
    </row>
    <row r="9" spans="1:12" ht="12.75">
      <c r="A9">
        <v>680</v>
      </c>
      <c r="B9" s="10">
        <v>41702</v>
      </c>
      <c r="D9">
        <v>11.7</v>
      </c>
      <c r="G9">
        <v>12.4</v>
      </c>
      <c r="H9">
        <v>-10.2</v>
      </c>
      <c r="I9">
        <v>5.3</v>
      </c>
      <c r="J9">
        <v>-13.9</v>
      </c>
      <c r="K9">
        <v>-4.9</v>
      </c>
      <c r="L9">
        <v>52</v>
      </c>
    </row>
    <row r="10" spans="1:12" ht="12.75">
      <c r="A10">
        <v>680</v>
      </c>
      <c r="B10" s="10">
        <v>41703</v>
      </c>
      <c r="D10">
        <v>11.7</v>
      </c>
      <c r="G10">
        <v>12.4</v>
      </c>
      <c r="H10">
        <v>-2.8</v>
      </c>
      <c r="I10">
        <v>5.1</v>
      </c>
      <c r="J10">
        <v>-17.3</v>
      </c>
      <c r="K10">
        <v>-4.8</v>
      </c>
      <c r="L10">
        <v>51</v>
      </c>
    </row>
    <row r="11" spans="1:12" ht="12.75">
      <c r="A11">
        <v>680</v>
      </c>
      <c r="B11" s="10">
        <v>41704</v>
      </c>
      <c r="D11">
        <v>11.7</v>
      </c>
      <c r="G11">
        <v>12.5</v>
      </c>
      <c r="H11">
        <v>-10.9</v>
      </c>
      <c r="I11">
        <v>5.3</v>
      </c>
      <c r="J11">
        <v>-13.5</v>
      </c>
      <c r="K11">
        <v>-3.5</v>
      </c>
      <c r="L11">
        <v>51</v>
      </c>
    </row>
    <row r="12" spans="1:12" ht="12.75">
      <c r="A12">
        <v>680</v>
      </c>
      <c r="B12" s="10">
        <v>41705</v>
      </c>
      <c r="D12">
        <v>11.8</v>
      </c>
      <c r="G12">
        <v>12.5</v>
      </c>
      <c r="H12">
        <v>-1.3</v>
      </c>
      <c r="I12">
        <v>8.8</v>
      </c>
      <c r="J12">
        <v>-17.9</v>
      </c>
      <c r="K12">
        <v>-3.6</v>
      </c>
      <c r="L12">
        <v>50</v>
      </c>
    </row>
    <row r="13" spans="1:12" ht="12.75">
      <c r="A13">
        <v>680</v>
      </c>
      <c r="B13" s="10">
        <v>41706</v>
      </c>
      <c r="D13">
        <v>12</v>
      </c>
      <c r="G13">
        <v>12.6</v>
      </c>
      <c r="H13">
        <v>-6.1</v>
      </c>
      <c r="I13">
        <v>1.5</v>
      </c>
      <c r="J13">
        <v>-6.1</v>
      </c>
      <c r="K13">
        <v>-1.7</v>
      </c>
      <c r="L13">
        <v>52</v>
      </c>
    </row>
    <row r="14" spans="1:12" ht="12.75">
      <c r="A14">
        <v>680</v>
      </c>
      <c r="B14" s="10">
        <v>41707</v>
      </c>
      <c r="D14">
        <v>12</v>
      </c>
      <c r="G14">
        <v>12.8</v>
      </c>
      <c r="H14">
        <v>-12.8</v>
      </c>
      <c r="I14">
        <v>4.2</v>
      </c>
      <c r="J14">
        <v>-12.8</v>
      </c>
      <c r="K14">
        <v>-4.1</v>
      </c>
      <c r="L14">
        <v>52</v>
      </c>
    </row>
    <row r="15" spans="1:12" ht="12.75">
      <c r="A15">
        <v>680</v>
      </c>
      <c r="B15" s="10">
        <v>41708</v>
      </c>
      <c r="D15">
        <v>12</v>
      </c>
      <c r="G15">
        <v>12.8</v>
      </c>
      <c r="H15">
        <v>-9.8</v>
      </c>
      <c r="I15">
        <v>10.6</v>
      </c>
      <c r="J15">
        <v>-19</v>
      </c>
      <c r="K15">
        <v>-4.8</v>
      </c>
      <c r="L15">
        <v>51</v>
      </c>
    </row>
    <row r="16" spans="1:12" ht="12.75">
      <c r="A16">
        <v>680</v>
      </c>
      <c r="B16" s="10">
        <v>41709</v>
      </c>
      <c r="D16">
        <v>12</v>
      </c>
      <c r="G16">
        <v>12.8</v>
      </c>
      <c r="H16">
        <v>3.9</v>
      </c>
      <c r="I16">
        <v>11.3</v>
      </c>
      <c r="J16">
        <v>-15.9</v>
      </c>
      <c r="K16">
        <v>-0.8</v>
      </c>
      <c r="L16">
        <v>50</v>
      </c>
    </row>
    <row r="17" spans="1:12" ht="12.75">
      <c r="A17">
        <v>680</v>
      </c>
      <c r="B17" s="10">
        <v>41710</v>
      </c>
      <c r="D17">
        <v>12</v>
      </c>
      <c r="G17">
        <v>12.8</v>
      </c>
      <c r="H17">
        <v>-13.6</v>
      </c>
      <c r="I17">
        <v>3.8</v>
      </c>
      <c r="J17">
        <v>-13.6</v>
      </c>
      <c r="K17">
        <v>-3</v>
      </c>
      <c r="L17">
        <v>50</v>
      </c>
    </row>
    <row r="18" spans="1:12" ht="12.75">
      <c r="A18">
        <v>680</v>
      </c>
      <c r="B18" s="10">
        <v>41711</v>
      </c>
      <c r="D18">
        <v>12</v>
      </c>
      <c r="G18">
        <v>12.8</v>
      </c>
      <c r="H18">
        <v>-13.7</v>
      </c>
      <c r="I18">
        <v>5.5</v>
      </c>
      <c r="J18">
        <v>-21.8</v>
      </c>
      <c r="K18">
        <v>-7.7</v>
      </c>
      <c r="L18">
        <v>50</v>
      </c>
    </row>
    <row r="19" spans="1:12" ht="12.75">
      <c r="A19">
        <v>680</v>
      </c>
      <c r="B19" s="10">
        <v>41712</v>
      </c>
      <c r="D19">
        <v>12</v>
      </c>
      <c r="G19">
        <v>12.8</v>
      </c>
      <c r="H19">
        <v>-6.3</v>
      </c>
      <c r="I19">
        <v>5.8</v>
      </c>
      <c r="J19">
        <v>-20.2</v>
      </c>
      <c r="K19">
        <v>-5.8</v>
      </c>
      <c r="L19">
        <v>49</v>
      </c>
    </row>
    <row r="20" spans="1:12" ht="12.75">
      <c r="A20">
        <v>680</v>
      </c>
      <c r="B20" s="10">
        <v>41713</v>
      </c>
      <c r="D20">
        <v>12</v>
      </c>
      <c r="G20">
        <v>12.9</v>
      </c>
      <c r="H20">
        <v>-9.6</v>
      </c>
      <c r="I20">
        <v>7.2</v>
      </c>
      <c r="J20">
        <v>-13.3</v>
      </c>
      <c r="K20">
        <v>-3.1</v>
      </c>
      <c r="L20">
        <v>49</v>
      </c>
    </row>
    <row r="21" spans="1:12" ht="12.75">
      <c r="A21">
        <v>680</v>
      </c>
      <c r="B21" s="10">
        <v>41714</v>
      </c>
      <c r="D21">
        <v>12.1</v>
      </c>
      <c r="G21">
        <v>12.9</v>
      </c>
      <c r="H21">
        <v>-7.9</v>
      </c>
      <c r="I21">
        <v>1.7</v>
      </c>
      <c r="J21">
        <v>-14.7</v>
      </c>
      <c r="K21">
        <v>-6.1</v>
      </c>
      <c r="L21">
        <v>49</v>
      </c>
    </row>
    <row r="22" spans="1:12" ht="12.75">
      <c r="A22">
        <v>680</v>
      </c>
      <c r="B22" s="10">
        <v>41715</v>
      </c>
      <c r="D22">
        <v>12.1</v>
      </c>
      <c r="G22">
        <v>12.9</v>
      </c>
      <c r="H22">
        <v>-3.5</v>
      </c>
      <c r="I22">
        <v>7.9</v>
      </c>
      <c r="J22">
        <v>-12.1</v>
      </c>
      <c r="K22">
        <v>-0.7</v>
      </c>
      <c r="L22">
        <v>48</v>
      </c>
    </row>
    <row r="23" spans="1:12" ht="12.75">
      <c r="A23">
        <v>680</v>
      </c>
      <c r="B23" s="10">
        <v>41716</v>
      </c>
      <c r="D23">
        <v>12.1</v>
      </c>
      <c r="G23">
        <v>12.9</v>
      </c>
      <c r="H23">
        <v>-7.4</v>
      </c>
      <c r="I23">
        <v>6.7</v>
      </c>
      <c r="J23">
        <v>-10.4</v>
      </c>
      <c r="K23">
        <v>-1.5</v>
      </c>
      <c r="L23">
        <v>48</v>
      </c>
    </row>
    <row r="24" spans="1:12" ht="12.75">
      <c r="A24">
        <v>680</v>
      </c>
      <c r="B24" s="10">
        <v>41717</v>
      </c>
      <c r="D24">
        <v>12.1</v>
      </c>
      <c r="G24">
        <v>12.9</v>
      </c>
      <c r="H24">
        <v>-12.4</v>
      </c>
      <c r="I24">
        <v>0.6</v>
      </c>
      <c r="J24">
        <v>-12.4</v>
      </c>
      <c r="K24">
        <v>-6.4</v>
      </c>
      <c r="L24">
        <v>48</v>
      </c>
    </row>
    <row r="25" spans="1:12" ht="12.75">
      <c r="A25">
        <v>680</v>
      </c>
      <c r="B25" s="10">
        <v>41718</v>
      </c>
      <c r="D25">
        <v>12.1</v>
      </c>
      <c r="G25">
        <v>12.9</v>
      </c>
      <c r="H25">
        <v>-12.2</v>
      </c>
      <c r="I25">
        <v>3.5</v>
      </c>
      <c r="J25">
        <v>-20.4</v>
      </c>
      <c r="K25">
        <v>-7.3</v>
      </c>
      <c r="L25">
        <v>48</v>
      </c>
    </row>
    <row r="26" spans="1:12" ht="12.75">
      <c r="A26">
        <v>680</v>
      </c>
      <c r="B26" s="10">
        <v>41719</v>
      </c>
      <c r="D26">
        <v>12.1</v>
      </c>
      <c r="G26">
        <v>12.9</v>
      </c>
      <c r="H26">
        <v>-6.8</v>
      </c>
      <c r="I26">
        <v>7.6</v>
      </c>
      <c r="J26">
        <v>-19.3</v>
      </c>
      <c r="K26">
        <v>-4.8</v>
      </c>
      <c r="L26">
        <v>47</v>
      </c>
    </row>
    <row r="27" spans="1:12" ht="12.75">
      <c r="A27">
        <v>680</v>
      </c>
      <c r="B27" s="10">
        <v>41720</v>
      </c>
      <c r="D27">
        <v>12.1</v>
      </c>
      <c r="G27">
        <v>12.9</v>
      </c>
      <c r="H27">
        <v>-6.9</v>
      </c>
      <c r="I27">
        <v>7.7</v>
      </c>
      <c r="J27">
        <v>-13.6</v>
      </c>
      <c r="K27">
        <v>-2.8</v>
      </c>
      <c r="L27">
        <v>47</v>
      </c>
    </row>
    <row r="28" spans="1:12" ht="12.75">
      <c r="A28">
        <v>680</v>
      </c>
      <c r="B28" s="10">
        <v>41721</v>
      </c>
      <c r="D28">
        <v>12.2</v>
      </c>
      <c r="G28">
        <v>13</v>
      </c>
      <c r="H28">
        <v>-14.3</v>
      </c>
      <c r="I28">
        <v>2.8</v>
      </c>
      <c r="J28">
        <v>-14.3</v>
      </c>
      <c r="K28">
        <v>-4.2</v>
      </c>
      <c r="L28">
        <v>48</v>
      </c>
    </row>
    <row r="29" spans="1:12" ht="12.75">
      <c r="A29">
        <v>680</v>
      </c>
      <c r="B29" s="10">
        <v>41722</v>
      </c>
      <c r="D29">
        <v>12.2</v>
      </c>
      <c r="G29">
        <v>13</v>
      </c>
      <c r="H29">
        <v>-9.4</v>
      </c>
      <c r="I29">
        <v>5.1</v>
      </c>
      <c r="J29">
        <v>-20.8</v>
      </c>
      <c r="K29">
        <v>-6.2</v>
      </c>
      <c r="L29">
        <v>48</v>
      </c>
    </row>
    <row r="30" spans="1:12" ht="12.75">
      <c r="A30">
        <v>680</v>
      </c>
      <c r="B30" s="10">
        <v>41723</v>
      </c>
      <c r="D30">
        <v>12.2</v>
      </c>
      <c r="G30">
        <v>13</v>
      </c>
      <c r="H30">
        <v>-8.1</v>
      </c>
      <c r="I30">
        <v>6.8</v>
      </c>
      <c r="J30">
        <v>-15.8</v>
      </c>
      <c r="K30">
        <v>-3.4</v>
      </c>
      <c r="L30">
        <v>47</v>
      </c>
    </row>
    <row r="31" spans="1:12" ht="12.75">
      <c r="A31">
        <v>680</v>
      </c>
      <c r="B31" s="10">
        <v>41724</v>
      </c>
      <c r="D31">
        <v>12.2</v>
      </c>
      <c r="G31">
        <v>13</v>
      </c>
      <c r="H31">
        <v>-7.3</v>
      </c>
      <c r="I31">
        <v>10.2</v>
      </c>
      <c r="J31">
        <v>-14.4</v>
      </c>
      <c r="K31">
        <v>-1.8</v>
      </c>
      <c r="L31">
        <v>47</v>
      </c>
    </row>
    <row r="32" spans="1:12" ht="12.75">
      <c r="A32">
        <v>680</v>
      </c>
      <c r="B32" s="10">
        <v>41725</v>
      </c>
      <c r="D32">
        <v>12.6</v>
      </c>
      <c r="G32">
        <v>13</v>
      </c>
      <c r="H32">
        <v>-1.8</v>
      </c>
      <c r="I32">
        <v>6.5</v>
      </c>
      <c r="J32">
        <v>-11.4</v>
      </c>
      <c r="K32">
        <v>-2.3</v>
      </c>
      <c r="L32">
        <v>55</v>
      </c>
    </row>
    <row r="33" spans="1:12" ht="12.75">
      <c r="A33">
        <v>680</v>
      </c>
      <c r="B33" s="10">
        <v>41726</v>
      </c>
      <c r="D33">
        <v>13.2</v>
      </c>
      <c r="G33">
        <v>13.4</v>
      </c>
      <c r="H33">
        <v>-3.7</v>
      </c>
      <c r="I33">
        <v>2.4</v>
      </c>
      <c r="J33">
        <v>-5.1</v>
      </c>
      <c r="K33">
        <v>-2.3</v>
      </c>
      <c r="L33">
        <v>57</v>
      </c>
    </row>
    <row r="34" spans="1:12" ht="12.75">
      <c r="A34">
        <v>680</v>
      </c>
      <c r="B34" s="10">
        <v>41727</v>
      </c>
      <c r="D34">
        <v>13.2</v>
      </c>
      <c r="G34">
        <v>13.9</v>
      </c>
      <c r="H34">
        <v>-13.5</v>
      </c>
      <c r="I34">
        <v>3</v>
      </c>
      <c r="J34">
        <v>-13.5</v>
      </c>
      <c r="K34">
        <v>-4.1</v>
      </c>
      <c r="L34">
        <v>57</v>
      </c>
    </row>
    <row r="35" spans="1:12" ht="12.75">
      <c r="A35">
        <v>680</v>
      </c>
      <c r="B35" s="10">
        <v>41728</v>
      </c>
      <c r="D35">
        <v>13.3</v>
      </c>
      <c r="G35">
        <v>14</v>
      </c>
      <c r="H35">
        <v>-5.4</v>
      </c>
      <c r="I35">
        <v>8.3</v>
      </c>
      <c r="J35">
        <v>-20</v>
      </c>
      <c r="K35">
        <v>-4.6</v>
      </c>
      <c r="L35">
        <v>54</v>
      </c>
    </row>
    <row r="36" spans="1:12" ht="12.75">
      <c r="A36">
        <v>680</v>
      </c>
      <c r="B36" s="10">
        <v>41729</v>
      </c>
      <c r="D36">
        <v>13.3</v>
      </c>
      <c r="G36">
        <v>14</v>
      </c>
      <c r="H36">
        <v>-3.6</v>
      </c>
      <c r="I36">
        <v>7.6</v>
      </c>
      <c r="J36">
        <v>-9.7</v>
      </c>
      <c r="K36">
        <v>-1.3</v>
      </c>
      <c r="L36">
        <v>54</v>
      </c>
    </row>
    <row r="37" spans="1:12" ht="12.75">
      <c r="A37">
        <v>680</v>
      </c>
      <c r="B37" s="10">
        <v>41730</v>
      </c>
      <c r="D37">
        <v>13.3</v>
      </c>
      <c r="G37">
        <v>14</v>
      </c>
      <c r="H37">
        <v>-0.8</v>
      </c>
      <c r="I37">
        <v>4.3</v>
      </c>
      <c r="J37">
        <v>-5.4</v>
      </c>
      <c r="K37">
        <v>-0.7</v>
      </c>
      <c r="L37">
        <v>52</v>
      </c>
    </row>
    <row r="38" spans="1:12" ht="12.75">
      <c r="A38">
        <v>680</v>
      </c>
      <c r="B38" s="10">
        <v>41731</v>
      </c>
      <c r="D38">
        <v>13.5</v>
      </c>
      <c r="G38">
        <v>14.1</v>
      </c>
      <c r="H38">
        <v>-4.2</v>
      </c>
      <c r="I38">
        <v>4</v>
      </c>
      <c r="J38">
        <v>-4.3</v>
      </c>
      <c r="K38">
        <v>-0.3</v>
      </c>
      <c r="L38">
        <v>56</v>
      </c>
    </row>
    <row r="39" spans="1:12" ht="12.75">
      <c r="A39">
        <v>680</v>
      </c>
      <c r="B39" s="10">
        <v>41732</v>
      </c>
      <c r="D39">
        <v>13.5</v>
      </c>
      <c r="G39">
        <v>14.1</v>
      </c>
      <c r="H39">
        <v>-4.3</v>
      </c>
      <c r="I39">
        <v>2.5</v>
      </c>
      <c r="J39">
        <v>-7.3</v>
      </c>
      <c r="K39">
        <v>-2.8</v>
      </c>
      <c r="L39">
        <v>56</v>
      </c>
    </row>
    <row r="40" spans="1:12" ht="12.75">
      <c r="A40">
        <v>680</v>
      </c>
      <c r="B40" s="10">
        <v>41733</v>
      </c>
      <c r="D40">
        <v>13.5</v>
      </c>
      <c r="G40">
        <v>14.4</v>
      </c>
      <c r="H40">
        <v>-14.8</v>
      </c>
      <c r="I40">
        <v>3.3</v>
      </c>
      <c r="J40">
        <v>-14.8</v>
      </c>
      <c r="K40">
        <v>-4.2</v>
      </c>
      <c r="L40">
        <v>56</v>
      </c>
    </row>
    <row r="41" spans="1:12" ht="12.75">
      <c r="A41">
        <v>680</v>
      </c>
      <c r="B41" s="10">
        <v>41734</v>
      </c>
      <c r="D41">
        <v>13.5</v>
      </c>
      <c r="G41">
        <v>14.5</v>
      </c>
      <c r="H41">
        <v>-7.8</v>
      </c>
      <c r="I41">
        <v>4.4</v>
      </c>
      <c r="J41">
        <v>-20.1</v>
      </c>
      <c r="K41">
        <v>-6.3</v>
      </c>
      <c r="L41">
        <v>55</v>
      </c>
    </row>
    <row r="42" spans="1:12" s="51" customFormat="1" ht="12.75">
      <c r="A42" s="51">
        <v>680</v>
      </c>
      <c r="B42" s="52">
        <v>41735</v>
      </c>
      <c r="D42" s="51">
        <v>13.5</v>
      </c>
      <c r="G42" s="51">
        <v>14.5</v>
      </c>
      <c r="H42" s="51">
        <v>-7.5</v>
      </c>
      <c r="I42" s="51">
        <v>7</v>
      </c>
      <c r="J42" s="51">
        <v>-12.2</v>
      </c>
      <c r="K42" s="51">
        <v>-3.2</v>
      </c>
      <c r="L42" s="51">
        <v>53</v>
      </c>
    </row>
    <row r="43" spans="1:12" ht="12.75">
      <c r="A43">
        <v>680</v>
      </c>
      <c r="B43" s="10">
        <v>41736</v>
      </c>
      <c r="D43">
        <v>13.4</v>
      </c>
      <c r="E43">
        <f>+D42-D43</f>
        <v>0.09999999999999964</v>
      </c>
      <c r="G43">
        <v>14.5</v>
      </c>
      <c r="H43">
        <v>-4.7</v>
      </c>
      <c r="I43">
        <v>4.6</v>
      </c>
      <c r="J43">
        <v>-12.4</v>
      </c>
      <c r="K43">
        <v>-3.2</v>
      </c>
      <c r="L43">
        <v>52</v>
      </c>
    </row>
    <row r="44" spans="1:12" ht="12.75">
      <c r="A44">
        <v>680</v>
      </c>
      <c r="B44" s="10">
        <v>41737</v>
      </c>
      <c r="D44">
        <v>13.4</v>
      </c>
      <c r="E44">
        <f aca="true" t="shared" si="0" ref="E44:E87">+D43-D44</f>
        <v>0</v>
      </c>
      <c r="G44">
        <v>14.5</v>
      </c>
      <c r="H44">
        <v>0.1</v>
      </c>
      <c r="I44">
        <v>5.3</v>
      </c>
      <c r="J44">
        <v>-6</v>
      </c>
      <c r="K44">
        <v>-0.4</v>
      </c>
      <c r="L44">
        <v>52</v>
      </c>
    </row>
    <row r="45" spans="1:12" ht="12.75">
      <c r="A45">
        <v>680</v>
      </c>
      <c r="B45" s="10">
        <v>41738</v>
      </c>
      <c r="D45">
        <v>13.3</v>
      </c>
      <c r="E45">
        <f t="shared" si="0"/>
        <v>0.09999999999999964</v>
      </c>
      <c r="G45">
        <v>14.5</v>
      </c>
      <c r="H45">
        <v>-4.5</v>
      </c>
      <c r="I45">
        <v>11.3</v>
      </c>
      <c r="J45">
        <v>-4.5</v>
      </c>
      <c r="K45">
        <v>3.2</v>
      </c>
      <c r="L45">
        <v>50</v>
      </c>
    </row>
    <row r="46" spans="1:12" ht="12.75">
      <c r="A46">
        <v>680</v>
      </c>
      <c r="B46" s="10">
        <v>41739</v>
      </c>
      <c r="D46">
        <v>13.2</v>
      </c>
      <c r="E46">
        <f t="shared" si="0"/>
        <v>0.10000000000000142</v>
      </c>
      <c r="G46">
        <v>14.5</v>
      </c>
      <c r="H46">
        <v>-1.4</v>
      </c>
      <c r="I46">
        <v>13.2</v>
      </c>
      <c r="J46">
        <v>-8.6</v>
      </c>
      <c r="K46">
        <v>3.1</v>
      </c>
      <c r="L46">
        <v>49</v>
      </c>
    </row>
    <row r="47" spans="1:12" ht="12.75">
      <c r="A47">
        <v>680</v>
      </c>
      <c r="B47" s="10">
        <v>41740</v>
      </c>
      <c r="D47">
        <v>12.9</v>
      </c>
      <c r="E47">
        <f t="shared" si="0"/>
        <v>0.29999999999999893</v>
      </c>
      <c r="F47">
        <f>+AVERAGE(E43:E47)</f>
        <v>0.11999999999999993</v>
      </c>
      <c r="G47">
        <v>14.5</v>
      </c>
      <c r="H47">
        <v>-2.3</v>
      </c>
      <c r="I47">
        <v>12.4</v>
      </c>
      <c r="J47">
        <v>-5.5</v>
      </c>
      <c r="K47">
        <v>3.8</v>
      </c>
      <c r="L47">
        <v>47</v>
      </c>
    </row>
    <row r="48" spans="1:12" ht="12.75">
      <c r="A48">
        <v>680</v>
      </c>
      <c r="B48" s="10">
        <v>41741</v>
      </c>
      <c r="D48">
        <v>12.7</v>
      </c>
      <c r="E48">
        <f t="shared" si="0"/>
        <v>0.20000000000000107</v>
      </c>
      <c r="F48">
        <f aca="true" t="shared" si="1" ref="F48:F87">+AVERAGE(E44:E48)</f>
        <v>0.1400000000000002</v>
      </c>
      <c r="G48">
        <v>14.5</v>
      </c>
      <c r="H48">
        <v>-1.5</v>
      </c>
      <c r="I48">
        <v>14.2</v>
      </c>
      <c r="J48">
        <v>-6.6</v>
      </c>
      <c r="K48">
        <v>3.8</v>
      </c>
      <c r="L48">
        <v>45</v>
      </c>
    </row>
    <row r="49" spans="1:12" ht="12.75">
      <c r="A49">
        <v>680</v>
      </c>
      <c r="B49" s="10">
        <v>41742</v>
      </c>
      <c r="D49">
        <v>12.5</v>
      </c>
      <c r="E49">
        <f t="shared" si="0"/>
        <v>0.1999999999999993</v>
      </c>
      <c r="F49">
        <f t="shared" si="1"/>
        <v>0.18000000000000008</v>
      </c>
      <c r="G49">
        <v>14.5</v>
      </c>
      <c r="H49">
        <v>-0.7</v>
      </c>
      <c r="I49">
        <v>11.6</v>
      </c>
      <c r="J49">
        <v>-5.4</v>
      </c>
      <c r="K49">
        <v>2.9</v>
      </c>
      <c r="L49">
        <v>43</v>
      </c>
    </row>
    <row r="50" spans="1:12" ht="12.75">
      <c r="A50">
        <v>680</v>
      </c>
      <c r="B50" s="10">
        <v>41743</v>
      </c>
      <c r="D50">
        <v>12.4</v>
      </c>
      <c r="E50">
        <f t="shared" si="0"/>
        <v>0.09999999999999964</v>
      </c>
      <c r="F50">
        <f t="shared" si="1"/>
        <v>0.18000000000000008</v>
      </c>
      <c r="G50">
        <v>14.6</v>
      </c>
      <c r="H50">
        <v>-5.4</v>
      </c>
      <c r="I50">
        <v>5.7</v>
      </c>
      <c r="J50">
        <v>-5.7</v>
      </c>
      <c r="K50">
        <v>-0.1</v>
      </c>
      <c r="L50">
        <v>43</v>
      </c>
    </row>
    <row r="51" spans="1:12" ht="12.75">
      <c r="A51">
        <v>680</v>
      </c>
      <c r="B51" s="10">
        <v>41744</v>
      </c>
      <c r="D51">
        <v>12.4</v>
      </c>
      <c r="E51">
        <f t="shared" si="0"/>
        <v>0</v>
      </c>
      <c r="F51">
        <f t="shared" si="1"/>
        <v>0.15999999999999978</v>
      </c>
      <c r="G51">
        <v>14.6</v>
      </c>
      <c r="H51">
        <v>-10.3</v>
      </c>
      <c r="I51">
        <v>3.4</v>
      </c>
      <c r="J51">
        <v>-10.4</v>
      </c>
      <c r="K51">
        <v>-3.6</v>
      </c>
      <c r="L51">
        <v>44</v>
      </c>
    </row>
    <row r="52" spans="1:12" ht="12.75">
      <c r="A52">
        <v>680</v>
      </c>
      <c r="B52" s="10">
        <v>41745</v>
      </c>
      <c r="D52">
        <v>12.4</v>
      </c>
      <c r="E52">
        <f t="shared" si="0"/>
        <v>0</v>
      </c>
      <c r="F52">
        <f t="shared" si="1"/>
        <v>0.1</v>
      </c>
      <c r="G52">
        <v>14.6</v>
      </c>
      <c r="H52">
        <v>-3.8</v>
      </c>
      <c r="I52">
        <v>8.7</v>
      </c>
      <c r="J52">
        <v>-14.6</v>
      </c>
      <c r="K52">
        <v>-1.6</v>
      </c>
      <c r="L52">
        <v>43</v>
      </c>
    </row>
    <row r="53" spans="1:12" ht="12.75">
      <c r="A53">
        <v>680</v>
      </c>
      <c r="B53" s="10">
        <v>41746</v>
      </c>
      <c r="D53">
        <v>12.4</v>
      </c>
      <c r="E53">
        <f t="shared" si="0"/>
        <v>0</v>
      </c>
      <c r="F53">
        <f t="shared" si="1"/>
        <v>0.05999999999999979</v>
      </c>
      <c r="G53">
        <v>14.6</v>
      </c>
      <c r="H53">
        <v>-3.7</v>
      </c>
      <c r="I53">
        <v>8.1</v>
      </c>
      <c r="J53">
        <v>-4.5</v>
      </c>
      <c r="K53">
        <v>2.2</v>
      </c>
      <c r="L53">
        <v>41</v>
      </c>
    </row>
    <row r="54" spans="1:12" ht="12.75">
      <c r="A54">
        <v>680</v>
      </c>
      <c r="B54" s="10">
        <v>41747</v>
      </c>
      <c r="D54">
        <v>12.4</v>
      </c>
      <c r="E54">
        <f t="shared" si="0"/>
        <v>0</v>
      </c>
      <c r="F54">
        <f t="shared" si="1"/>
        <v>0.019999999999999928</v>
      </c>
      <c r="G54">
        <v>14.6</v>
      </c>
      <c r="H54">
        <v>-2.8</v>
      </c>
      <c r="I54">
        <v>10.5</v>
      </c>
      <c r="J54">
        <v>-8.1</v>
      </c>
      <c r="K54">
        <v>1.3</v>
      </c>
      <c r="L54">
        <v>40</v>
      </c>
    </row>
    <row r="55" spans="1:12" ht="12.75">
      <c r="A55">
        <v>680</v>
      </c>
      <c r="B55" s="10">
        <v>41748</v>
      </c>
      <c r="D55">
        <v>12.4</v>
      </c>
      <c r="E55">
        <f t="shared" si="0"/>
        <v>0</v>
      </c>
      <c r="F55">
        <f t="shared" si="1"/>
        <v>0</v>
      </c>
      <c r="G55">
        <v>14.6</v>
      </c>
      <c r="H55">
        <v>0.6</v>
      </c>
      <c r="I55">
        <v>14.4</v>
      </c>
      <c r="J55">
        <v>-6.4</v>
      </c>
      <c r="K55">
        <v>3.6</v>
      </c>
      <c r="L55">
        <v>38</v>
      </c>
    </row>
    <row r="56" spans="1:12" ht="12.75">
      <c r="A56">
        <v>680</v>
      </c>
      <c r="B56" s="10">
        <v>41749</v>
      </c>
      <c r="D56">
        <v>12.4</v>
      </c>
      <c r="E56">
        <f t="shared" si="0"/>
        <v>0</v>
      </c>
      <c r="F56">
        <f t="shared" si="1"/>
        <v>0</v>
      </c>
      <c r="G56">
        <v>14.6</v>
      </c>
      <c r="H56">
        <v>1.2</v>
      </c>
      <c r="I56">
        <v>12.6</v>
      </c>
      <c r="J56">
        <v>-0.2</v>
      </c>
      <c r="K56">
        <v>5.3</v>
      </c>
      <c r="L56">
        <v>35</v>
      </c>
    </row>
    <row r="57" spans="1:12" ht="12.75">
      <c r="A57">
        <v>680</v>
      </c>
      <c r="B57" s="10">
        <v>41750</v>
      </c>
      <c r="D57">
        <v>12.4</v>
      </c>
      <c r="E57">
        <f t="shared" si="0"/>
        <v>0</v>
      </c>
      <c r="F57">
        <f t="shared" si="1"/>
        <v>0</v>
      </c>
      <c r="G57">
        <v>14.6</v>
      </c>
      <c r="H57">
        <v>0.5</v>
      </c>
      <c r="I57">
        <v>12.6</v>
      </c>
      <c r="J57">
        <v>-1.3</v>
      </c>
      <c r="K57">
        <v>5.2</v>
      </c>
      <c r="L57">
        <v>32</v>
      </c>
    </row>
    <row r="58" spans="1:12" ht="12.75">
      <c r="A58">
        <v>680</v>
      </c>
      <c r="B58" s="10">
        <v>41751</v>
      </c>
      <c r="D58">
        <v>12.2</v>
      </c>
      <c r="E58">
        <f t="shared" si="0"/>
        <v>0.20000000000000107</v>
      </c>
      <c r="F58">
        <f t="shared" si="1"/>
        <v>0.040000000000000216</v>
      </c>
      <c r="G58">
        <v>14.6</v>
      </c>
      <c r="H58">
        <v>-0.8</v>
      </c>
      <c r="I58">
        <v>14.1</v>
      </c>
      <c r="J58">
        <v>-0.8</v>
      </c>
      <c r="K58">
        <v>5.3</v>
      </c>
      <c r="L58">
        <v>32</v>
      </c>
    </row>
    <row r="59" spans="1:12" ht="12.75">
      <c r="A59">
        <v>680</v>
      </c>
      <c r="B59" s="10">
        <v>41752</v>
      </c>
      <c r="D59">
        <v>11.8</v>
      </c>
      <c r="E59">
        <f t="shared" si="0"/>
        <v>0.3999999999999986</v>
      </c>
      <c r="F59">
        <f t="shared" si="1"/>
        <v>0.11999999999999993</v>
      </c>
      <c r="G59">
        <v>14.6</v>
      </c>
      <c r="H59">
        <v>6.6</v>
      </c>
      <c r="I59">
        <v>13.9</v>
      </c>
      <c r="J59">
        <v>-3.4</v>
      </c>
      <c r="K59">
        <v>5.6</v>
      </c>
      <c r="L59">
        <v>30</v>
      </c>
    </row>
    <row r="60" spans="1:12" ht="12.75">
      <c r="A60">
        <v>680</v>
      </c>
      <c r="B60" s="10">
        <v>41753</v>
      </c>
      <c r="D60">
        <v>11.3</v>
      </c>
      <c r="E60">
        <f t="shared" si="0"/>
        <v>0.5</v>
      </c>
      <c r="F60">
        <f t="shared" si="1"/>
        <v>0.21999999999999992</v>
      </c>
      <c r="G60">
        <v>14.6</v>
      </c>
      <c r="H60">
        <v>-2.3</v>
      </c>
      <c r="I60">
        <v>10</v>
      </c>
      <c r="J60">
        <v>-2.6</v>
      </c>
      <c r="K60">
        <v>4.4</v>
      </c>
      <c r="L60">
        <v>29</v>
      </c>
    </row>
    <row r="61" spans="1:12" ht="12.75">
      <c r="A61">
        <v>680</v>
      </c>
      <c r="B61" s="10">
        <v>41754</v>
      </c>
      <c r="D61">
        <v>10.9</v>
      </c>
      <c r="E61">
        <f t="shared" si="0"/>
        <v>0.40000000000000036</v>
      </c>
      <c r="F61">
        <f t="shared" si="1"/>
        <v>0.3</v>
      </c>
      <c r="G61">
        <v>14.6</v>
      </c>
      <c r="H61">
        <v>-2.1</v>
      </c>
      <c r="I61">
        <v>10.5</v>
      </c>
      <c r="J61">
        <v>-6.6</v>
      </c>
      <c r="K61">
        <v>2.2</v>
      </c>
      <c r="L61">
        <v>28</v>
      </c>
    </row>
    <row r="62" spans="1:12" ht="12.75">
      <c r="A62">
        <v>680</v>
      </c>
      <c r="B62" s="10">
        <v>41755</v>
      </c>
      <c r="D62">
        <v>10.3</v>
      </c>
      <c r="E62">
        <f t="shared" si="0"/>
        <v>0.5999999999999996</v>
      </c>
      <c r="F62">
        <f t="shared" si="1"/>
        <v>0.41999999999999993</v>
      </c>
      <c r="G62">
        <v>14.6</v>
      </c>
      <c r="H62">
        <v>4.3</v>
      </c>
      <c r="I62">
        <v>14.5</v>
      </c>
      <c r="J62">
        <v>-5.4</v>
      </c>
      <c r="K62">
        <v>5.4</v>
      </c>
      <c r="L62">
        <v>26</v>
      </c>
    </row>
    <row r="63" spans="1:12" ht="12.75">
      <c r="A63">
        <v>680</v>
      </c>
      <c r="B63" s="10">
        <v>41756</v>
      </c>
      <c r="D63">
        <v>10.1</v>
      </c>
      <c r="E63">
        <f t="shared" si="0"/>
        <v>0.20000000000000107</v>
      </c>
      <c r="F63">
        <f t="shared" si="1"/>
        <v>0.41999999999999993</v>
      </c>
      <c r="G63">
        <v>14.6</v>
      </c>
      <c r="H63">
        <v>-1.1</v>
      </c>
      <c r="I63">
        <v>10.3</v>
      </c>
      <c r="J63">
        <v>-1.8</v>
      </c>
      <c r="K63">
        <v>3.7</v>
      </c>
      <c r="L63">
        <v>26</v>
      </c>
    </row>
    <row r="64" spans="1:12" ht="12.75">
      <c r="A64">
        <v>680</v>
      </c>
      <c r="B64" s="10">
        <v>41757</v>
      </c>
      <c r="D64">
        <v>10.2</v>
      </c>
      <c r="E64">
        <f t="shared" si="0"/>
        <v>-0.09999999999999964</v>
      </c>
      <c r="F64">
        <f t="shared" si="1"/>
        <v>0.3200000000000003</v>
      </c>
      <c r="G64">
        <v>14.7</v>
      </c>
      <c r="H64">
        <v>-3.3</v>
      </c>
      <c r="I64">
        <v>1.9</v>
      </c>
      <c r="J64">
        <v>-3.4</v>
      </c>
      <c r="K64">
        <v>-1</v>
      </c>
      <c r="L64">
        <v>26</v>
      </c>
    </row>
    <row r="65" spans="1:12" ht="12.75">
      <c r="A65">
        <v>680</v>
      </c>
      <c r="B65" s="10">
        <v>41758</v>
      </c>
      <c r="D65">
        <v>10.2</v>
      </c>
      <c r="E65">
        <f t="shared" si="0"/>
        <v>0</v>
      </c>
      <c r="F65">
        <f t="shared" si="1"/>
        <v>0.22000000000000028</v>
      </c>
      <c r="G65">
        <v>14.8</v>
      </c>
      <c r="H65">
        <v>-6</v>
      </c>
      <c r="I65">
        <v>2.7</v>
      </c>
      <c r="J65">
        <v>-6.1</v>
      </c>
      <c r="K65">
        <v>-3.1</v>
      </c>
      <c r="L65">
        <v>25</v>
      </c>
    </row>
    <row r="66" spans="1:12" ht="12.75">
      <c r="A66">
        <v>680</v>
      </c>
      <c r="B66" s="10">
        <v>41759</v>
      </c>
      <c r="D66">
        <v>10.2</v>
      </c>
      <c r="E66">
        <f t="shared" si="0"/>
        <v>0</v>
      </c>
      <c r="F66">
        <f t="shared" si="1"/>
        <v>0.1400000000000002</v>
      </c>
      <c r="G66">
        <v>15</v>
      </c>
      <c r="H66">
        <v>-3.1</v>
      </c>
      <c r="I66">
        <v>3.3</v>
      </c>
      <c r="J66">
        <v>-6.1</v>
      </c>
      <c r="K66">
        <v>-1.7</v>
      </c>
      <c r="L66">
        <v>25</v>
      </c>
    </row>
    <row r="67" spans="1:12" ht="12.75">
      <c r="A67">
        <v>680</v>
      </c>
      <c r="B67" s="10">
        <v>41760</v>
      </c>
      <c r="D67">
        <v>9.9</v>
      </c>
      <c r="E67">
        <f t="shared" si="0"/>
        <v>0.29999999999999893</v>
      </c>
      <c r="F67">
        <f t="shared" si="1"/>
        <v>0.08000000000000007</v>
      </c>
      <c r="G67">
        <v>15</v>
      </c>
      <c r="H67">
        <v>-5.4</v>
      </c>
      <c r="I67">
        <v>6.1</v>
      </c>
      <c r="J67">
        <v>-5.4</v>
      </c>
      <c r="K67">
        <v>-0.3</v>
      </c>
      <c r="L67">
        <v>26</v>
      </c>
    </row>
    <row r="68" spans="1:12" ht="12.75">
      <c r="A68">
        <v>680</v>
      </c>
      <c r="B68" s="10">
        <v>41761</v>
      </c>
      <c r="D68">
        <v>9.6</v>
      </c>
      <c r="E68">
        <f t="shared" si="0"/>
        <v>0.3000000000000007</v>
      </c>
      <c r="F68">
        <f t="shared" si="1"/>
        <v>0.1</v>
      </c>
      <c r="G68">
        <v>15</v>
      </c>
      <c r="H68">
        <v>-2.8</v>
      </c>
      <c r="I68">
        <v>7.1</v>
      </c>
      <c r="J68">
        <v>-9.5</v>
      </c>
      <c r="K68">
        <v>0.3</v>
      </c>
      <c r="L68">
        <v>24</v>
      </c>
    </row>
    <row r="69" spans="1:12" ht="12.75">
      <c r="A69">
        <v>680</v>
      </c>
      <c r="B69" s="10">
        <v>41762</v>
      </c>
      <c r="D69">
        <v>9</v>
      </c>
      <c r="E69">
        <f t="shared" si="0"/>
        <v>0.5999999999999996</v>
      </c>
      <c r="F69">
        <f t="shared" si="1"/>
        <v>0.23999999999999985</v>
      </c>
      <c r="G69">
        <v>15</v>
      </c>
      <c r="H69">
        <v>-1.1</v>
      </c>
      <c r="I69">
        <v>12.9</v>
      </c>
      <c r="J69">
        <v>-5.9</v>
      </c>
      <c r="K69">
        <v>4.4</v>
      </c>
      <c r="L69">
        <v>22</v>
      </c>
    </row>
    <row r="70" spans="1:12" ht="12.75">
      <c r="A70">
        <v>680</v>
      </c>
      <c r="B70" s="10">
        <v>41763</v>
      </c>
      <c r="D70">
        <v>8</v>
      </c>
      <c r="E70">
        <f t="shared" si="0"/>
        <v>1</v>
      </c>
      <c r="F70">
        <f t="shared" si="1"/>
        <v>0.43999999999999984</v>
      </c>
      <c r="G70">
        <v>15</v>
      </c>
      <c r="H70">
        <v>-0.7</v>
      </c>
      <c r="I70">
        <v>16.4</v>
      </c>
      <c r="J70">
        <v>-3.2</v>
      </c>
      <c r="K70">
        <v>6.6</v>
      </c>
      <c r="L70">
        <v>21</v>
      </c>
    </row>
    <row r="71" spans="1:12" ht="12.75">
      <c r="A71">
        <v>680</v>
      </c>
      <c r="B71" s="10">
        <v>41764</v>
      </c>
      <c r="D71">
        <v>7</v>
      </c>
      <c r="E71">
        <f t="shared" si="0"/>
        <v>1</v>
      </c>
      <c r="F71">
        <f t="shared" si="1"/>
        <v>0.6399999999999999</v>
      </c>
      <c r="G71">
        <v>15</v>
      </c>
      <c r="H71">
        <v>0.9</v>
      </c>
      <c r="I71">
        <v>15.8</v>
      </c>
      <c r="J71">
        <v>-2.2</v>
      </c>
      <c r="K71">
        <v>7.5</v>
      </c>
      <c r="L71">
        <v>17</v>
      </c>
    </row>
    <row r="72" spans="1:12" ht="12.75">
      <c r="A72">
        <v>680</v>
      </c>
      <c r="B72" s="10">
        <v>41765</v>
      </c>
      <c r="D72">
        <v>5.5</v>
      </c>
      <c r="E72">
        <f t="shared" si="0"/>
        <v>1.5</v>
      </c>
      <c r="F72">
        <f t="shared" si="1"/>
        <v>0.8800000000000001</v>
      </c>
      <c r="G72">
        <v>15</v>
      </c>
      <c r="H72">
        <v>-0.7</v>
      </c>
      <c r="I72">
        <v>16.6</v>
      </c>
      <c r="J72">
        <v>-2.1</v>
      </c>
      <c r="K72">
        <v>6.3</v>
      </c>
      <c r="L72">
        <v>16</v>
      </c>
    </row>
    <row r="73" spans="1:12" ht="12.75">
      <c r="A73">
        <v>680</v>
      </c>
      <c r="B73" s="10">
        <v>41766</v>
      </c>
      <c r="D73">
        <v>4.3</v>
      </c>
      <c r="E73">
        <f t="shared" si="0"/>
        <v>1.2000000000000002</v>
      </c>
      <c r="F73">
        <f t="shared" si="1"/>
        <v>1.06</v>
      </c>
      <c r="G73">
        <v>15</v>
      </c>
      <c r="H73">
        <v>1.9</v>
      </c>
      <c r="I73">
        <v>14.9</v>
      </c>
      <c r="J73">
        <v>-1.9</v>
      </c>
      <c r="K73">
        <v>6.1</v>
      </c>
      <c r="L73">
        <v>14</v>
      </c>
    </row>
    <row r="74" spans="1:12" ht="12.75">
      <c r="A74">
        <v>680</v>
      </c>
      <c r="B74" s="10">
        <v>41767</v>
      </c>
      <c r="D74">
        <v>4</v>
      </c>
      <c r="E74">
        <f t="shared" si="0"/>
        <v>0.2999999999999998</v>
      </c>
      <c r="F74">
        <f t="shared" si="1"/>
        <v>1</v>
      </c>
      <c r="G74">
        <v>15</v>
      </c>
      <c r="H74">
        <v>-0.7</v>
      </c>
      <c r="I74">
        <v>11.7</v>
      </c>
      <c r="J74">
        <v>-1.2</v>
      </c>
      <c r="K74">
        <v>4.7</v>
      </c>
      <c r="L74">
        <v>10</v>
      </c>
    </row>
    <row r="75" spans="1:12" ht="12.75">
      <c r="A75">
        <v>680</v>
      </c>
      <c r="B75" s="10">
        <v>41768</v>
      </c>
      <c r="D75">
        <v>3.6</v>
      </c>
      <c r="E75">
        <f t="shared" si="0"/>
        <v>0.3999999999999999</v>
      </c>
      <c r="F75">
        <f t="shared" si="1"/>
        <v>0.8800000000000001</v>
      </c>
      <c r="G75">
        <v>15.1</v>
      </c>
      <c r="H75">
        <v>-2.6</v>
      </c>
      <c r="I75">
        <v>7.9</v>
      </c>
      <c r="J75">
        <v>-2.8</v>
      </c>
      <c r="K75">
        <v>1.1</v>
      </c>
      <c r="L75">
        <v>4</v>
      </c>
    </row>
    <row r="76" spans="1:12" ht="12.75">
      <c r="A76">
        <v>680</v>
      </c>
      <c r="B76" s="10">
        <v>41769</v>
      </c>
      <c r="D76">
        <v>3.6</v>
      </c>
      <c r="E76">
        <f t="shared" si="0"/>
        <v>0</v>
      </c>
      <c r="F76">
        <f t="shared" si="1"/>
        <v>0.6799999999999999</v>
      </c>
      <c r="G76">
        <v>15.1</v>
      </c>
      <c r="H76">
        <v>1.5</v>
      </c>
      <c r="I76">
        <v>7.6</v>
      </c>
      <c r="J76">
        <v>-4.2</v>
      </c>
      <c r="K76">
        <v>2.2</v>
      </c>
      <c r="L76">
        <v>4</v>
      </c>
    </row>
    <row r="77" spans="1:12" ht="12.75">
      <c r="A77">
        <v>680</v>
      </c>
      <c r="B77" s="10">
        <v>41770</v>
      </c>
      <c r="D77">
        <v>3.1</v>
      </c>
      <c r="E77">
        <f t="shared" si="0"/>
        <v>0.5</v>
      </c>
      <c r="F77">
        <f t="shared" si="1"/>
        <v>0.48</v>
      </c>
      <c r="G77">
        <v>15.1</v>
      </c>
      <c r="H77">
        <v>1.2</v>
      </c>
      <c r="I77">
        <v>9.9</v>
      </c>
      <c r="J77">
        <v>-0.4</v>
      </c>
      <c r="K77">
        <v>3.5</v>
      </c>
      <c r="L77">
        <v>4</v>
      </c>
    </row>
    <row r="78" spans="1:12" ht="12.75">
      <c r="A78">
        <v>680</v>
      </c>
      <c r="B78" s="10">
        <v>41771</v>
      </c>
      <c r="D78">
        <v>3.6</v>
      </c>
      <c r="E78">
        <f t="shared" si="0"/>
        <v>-0.5</v>
      </c>
      <c r="F78">
        <f t="shared" si="1"/>
        <v>0.13999999999999996</v>
      </c>
      <c r="G78">
        <v>15.5</v>
      </c>
      <c r="H78">
        <v>-2.9</v>
      </c>
      <c r="I78">
        <v>5.5</v>
      </c>
      <c r="J78">
        <v>-2.9</v>
      </c>
      <c r="K78">
        <v>1.6</v>
      </c>
      <c r="L78">
        <v>8</v>
      </c>
    </row>
    <row r="79" spans="1:12" ht="12.75">
      <c r="A79">
        <v>680</v>
      </c>
      <c r="B79" s="10">
        <v>41772</v>
      </c>
      <c r="D79">
        <v>3.6</v>
      </c>
      <c r="E79">
        <f t="shared" si="0"/>
        <v>0</v>
      </c>
      <c r="F79">
        <f t="shared" si="1"/>
        <v>0.07999999999999999</v>
      </c>
      <c r="G79">
        <v>15.5</v>
      </c>
      <c r="H79">
        <v>-4</v>
      </c>
      <c r="I79">
        <v>3.7</v>
      </c>
      <c r="J79">
        <v>-4</v>
      </c>
      <c r="K79">
        <v>-1.3</v>
      </c>
      <c r="L79">
        <v>8</v>
      </c>
    </row>
    <row r="80" spans="1:12" ht="12.75">
      <c r="A80">
        <v>680</v>
      </c>
      <c r="B80" s="10">
        <v>41773</v>
      </c>
      <c r="D80">
        <v>3</v>
      </c>
      <c r="E80">
        <f t="shared" si="0"/>
        <v>0.6000000000000001</v>
      </c>
      <c r="F80">
        <f t="shared" si="1"/>
        <v>0.12000000000000002</v>
      </c>
      <c r="G80">
        <v>15.7</v>
      </c>
      <c r="H80">
        <v>-6.2</v>
      </c>
      <c r="I80">
        <v>4.9</v>
      </c>
      <c r="J80">
        <v>-7.2</v>
      </c>
      <c r="K80">
        <v>-1.4</v>
      </c>
      <c r="L80">
        <v>8</v>
      </c>
    </row>
    <row r="81" spans="1:12" ht="12.75">
      <c r="A81">
        <v>680</v>
      </c>
      <c r="B81" s="10">
        <v>41774</v>
      </c>
      <c r="D81">
        <v>2.8</v>
      </c>
      <c r="E81">
        <f t="shared" si="0"/>
        <v>0.20000000000000018</v>
      </c>
      <c r="F81">
        <f t="shared" si="1"/>
        <v>0.16000000000000006</v>
      </c>
      <c r="G81">
        <v>15.7</v>
      </c>
      <c r="H81">
        <v>-1.7</v>
      </c>
      <c r="I81">
        <v>7.3</v>
      </c>
      <c r="J81">
        <v>-9.1</v>
      </c>
      <c r="K81">
        <v>-0.5</v>
      </c>
      <c r="L81">
        <v>4</v>
      </c>
    </row>
    <row r="82" spans="1:12" ht="12.75">
      <c r="A82">
        <v>680</v>
      </c>
      <c r="B82" s="10">
        <v>41775</v>
      </c>
      <c r="D82">
        <v>2.3</v>
      </c>
      <c r="E82">
        <f t="shared" si="0"/>
        <v>0.5</v>
      </c>
      <c r="F82">
        <f t="shared" si="1"/>
        <v>0.16000000000000006</v>
      </c>
      <c r="G82">
        <v>15.7</v>
      </c>
      <c r="H82">
        <v>-1</v>
      </c>
      <c r="I82">
        <v>11.4</v>
      </c>
      <c r="J82">
        <v>-2.4</v>
      </c>
      <c r="K82">
        <v>3.8</v>
      </c>
      <c r="L82">
        <v>4</v>
      </c>
    </row>
    <row r="83" spans="1:12" ht="12.75">
      <c r="A83">
        <v>680</v>
      </c>
      <c r="B83" s="10">
        <v>41776</v>
      </c>
      <c r="D83">
        <v>1.8</v>
      </c>
      <c r="E83">
        <f t="shared" si="0"/>
        <v>0.4999999999999998</v>
      </c>
      <c r="F83">
        <f t="shared" si="1"/>
        <v>0.36</v>
      </c>
      <c r="G83">
        <v>15.7</v>
      </c>
      <c r="H83">
        <v>2.4</v>
      </c>
      <c r="I83">
        <v>13.6</v>
      </c>
      <c r="J83">
        <v>-2.8</v>
      </c>
      <c r="K83">
        <v>5.2</v>
      </c>
      <c r="L83">
        <v>3</v>
      </c>
    </row>
    <row r="84" spans="1:12" ht="12.75">
      <c r="A84">
        <v>680</v>
      </c>
      <c r="B84" s="10">
        <v>41777</v>
      </c>
      <c r="D84">
        <v>0.9</v>
      </c>
      <c r="E84">
        <f t="shared" si="0"/>
        <v>0.9</v>
      </c>
      <c r="F84">
        <f t="shared" si="1"/>
        <v>0.54</v>
      </c>
      <c r="G84">
        <v>15.8</v>
      </c>
      <c r="H84">
        <v>0.4</v>
      </c>
      <c r="I84">
        <v>16.2</v>
      </c>
      <c r="J84">
        <v>0.4</v>
      </c>
      <c r="K84">
        <v>7.4</v>
      </c>
      <c r="L84">
        <v>2</v>
      </c>
    </row>
    <row r="85" spans="1:12" ht="12.75">
      <c r="A85">
        <v>680</v>
      </c>
      <c r="B85" s="10">
        <v>41778</v>
      </c>
      <c r="D85">
        <v>0.7</v>
      </c>
      <c r="E85">
        <f t="shared" si="0"/>
        <v>0.20000000000000007</v>
      </c>
      <c r="F85">
        <f t="shared" si="1"/>
        <v>0.4600000000000001</v>
      </c>
      <c r="G85">
        <v>15.8</v>
      </c>
      <c r="H85">
        <v>1.4</v>
      </c>
      <c r="I85">
        <v>17.7</v>
      </c>
      <c r="J85">
        <v>-1.1</v>
      </c>
      <c r="K85">
        <v>7.9</v>
      </c>
      <c r="L85">
        <v>1</v>
      </c>
    </row>
    <row r="86" spans="1:12" ht="12.75">
      <c r="A86">
        <v>680</v>
      </c>
      <c r="B86" s="10">
        <v>41779</v>
      </c>
      <c r="D86">
        <v>0.4</v>
      </c>
      <c r="E86">
        <f t="shared" si="0"/>
        <v>0.29999999999999993</v>
      </c>
      <c r="F86">
        <f t="shared" si="1"/>
        <v>0.48</v>
      </c>
      <c r="G86">
        <v>15.8</v>
      </c>
      <c r="H86">
        <v>0.5</v>
      </c>
      <c r="I86">
        <v>18</v>
      </c>
      <c r="J86">
        <v>-0.6</v>
      </c>
      <c r="K86">
        <v>8.9</v>
      </c>
      <c r="L86">
        <v>0</v>
      </c>
    </row>
    <row r="87" spans="1:12" ht="12.75">
      <c r="A87" s="9">
        <v>680</v>
      </c>
      <c r="B87" s="13">
        <v>41780</v>
      </c>
      <c r="C87" s="9"/>
      <c r="D87" s="9">
        <v>0</v>
      </c>
      <c r="E87" s="9">
        <f t="shared" si="0"/>
        <v>0.4</v>
      </c>
      <c r="F87" s="9">
        <f t="shared" si="1"/>
        <v>0.45999999999999996</v>
      </c>
      <c r="G87" s="9">
        <v>15.8</v>
      </c>
      <c r="H87" s="9">
        <v>0.3</v>
      </c>
      <c r="I87" s="9">
        <v>18.4</v>
      </c>
      <c r="J87" s="9">
        <v>-1.6</v>
      </c>
      <c r="K87" s="9">
        <v>8.3</v>
      </c>
      <c r="L87" s="9">
        <v>0</v>
      </c>
    </row>
    <row r="88" spans="4:11" ht="12.75">
      <c r="D88" s="14" t="s">
        <v>54</v>
      </c>
      <c r="E88" s="36">
        <f>AVERAGE(E43:E87)</f>
        <v>0.3</v>
      </c>
      <c r="F88" s="36">
        <f>AVERAGE(F43:F87)</f>
        <v>0.30731707317073176</v>
      </c>
      <c r="G88">
        <f>G87-G43</f>
        <v>1.3000000000000007</v>
      </c>
      <c r="H88" t="s">
        <v>55</v>
      </c>
      <c r="J88" s="37" t="s">
        <v>56</v>
      </c>
      <c r="K88" s="36">
        <f>AVERAGE(K43:K87)</f>
        <v>2.8577777777777778</v>
      </c>
    </row>
    <row r="89" spans="4:6" ht="12.75">
      <c r="D89" s="14" t="s">
        <v>57</v>
      </c>
      <c r="E89" s="21">
        <f>MAX(E43:E87)</f>
        <v>1.5</v>
      </c>
      <c r="F89" s="21">
        <f>MAX(F43:F87)</f>
        <v>1.06</v>
      </c>
    </row>
    <row r="90" spans="4:5" ht="12.75">
      <c r="D90" s="14" t="s">
        <v>36</v>
      </c>
      <c r="E90" s="14">
        <f>COUNT(E43:E87)</f>
        <v>45</v>
      </c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5">
      <selection activeCell="A86" sqref="A86:M90"/>
    </sheetView>
  </sheetViews>
  <sheetFormatPr defaultColWidth="9.140625" defaultRowHeight="12.75"/>
  <cols>
    <col min="2" max="2" width="10.7109375" style="0" customWidth="1"/>
  </cols>
  <sheetData>
    <row r="1" ht="12.75">
      <c r="A1" t="s">
        <v>65</v>
      </c>
    </row>
    <row r="3" spans="5:6" ht="12.75">
      <c r="E3" s="14"/>
      <c r="F3" s="3" t="s">
        <v>50</v>
      </c>
    </row>
    <row r="4" spans="5:6" ht="12.75">
      <c r="E4" s="14"/>
      <c r="F4" s="3" t="s">
        <v>51</v>
      </c>
    </row>
    <row r="5" spans="5:6" ht="12.75">
      <c r="E5" s="14" t="s">
        <v>52</v>
      </c>
      <c r="F5" s="35" t="s">
        <v>52</v>
      </c>
    </row>
    <row r="6" spans="1:12" ht="12.75">
      <c r="A6" s="9" t="s">
        <v>21</v>
      </c>
      <c r="B6" s="9" t="s">
        <v>2</v>
      </c>
      <c r="C6" s="9" t="s">
        <v>49</v>
      </c>
      <c r="D6" s="9" t="s">
        <v>23</v>
      </c>
      <c r="E6" s="14" t="s">
        <v>53</v>
      </c>
      <c r="F6" s="6" t="s">
        <v>53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</row>
    <row r="7" spans="1:12" ht="12.75">
      <c r="A7">
        <v>680</v>
      </c>
      <c r="B7" s="10">
        <v>41334</v>
      </c>
      <c r="D7">
        <v>5.5</v>
      </c>
      <c r="G7">
        <v>6.8</v>
      </c>
      <c r="H7">
        <v>-8.8</v>
      </c>
      <c r="I7">
        <v>-0.6</v>
      </c>
      <c r="J7">
        <v>-99.9</v>
      </c>
      <c r="K7">
        <v>-12.5</v>
      </c>
      <c r="L7">
        <v>29</v>
      </c>
    </row>
    <row r="8" spans="1:12" ht="12.75">
      <c r="A8">
        <v>680</v>
      </c>
      <c r="B8" s="10">
        <v>41335</v>
      </c>
      <c r="D8">
        <v>5.5</v>
      </c>
      <c r="G8">
        <v>6.8</v>
      </c>
      <c r="H8">
        <v>-8</v>
      </c>
      <c r="I8">
        <v>2.1</v>
      </c>
      <c r="J8">
        <v>-8.8</v>
      </c>
      <c r="K8">
        <v>-3</v>
      </c>
      <c r="L8">
        <v>29</v>
      </c>
    </row>
    <row r="9" spans="1:12" ht="12.75">
      <c r="A9">
        <v>680</v>
      </c>
      <c r="B9" s="10">
        <v>41336</v>
      </c>
      <c r="D9">
        <v>5.5</v>
      </c>
      <c r="G9">
        <v>6.8</v>
      </c>
      <c r="H9">
        <v>-8.5</v>
      </c>
      <c r="I9">
        <v>8</v>
      </c>
      <c r="J9">
        <v>-14.8</v>
      </c>
      <c r="K9">
        <v>-3.6</v>
      </c>
      <c r="L9">
        <v>29</v>
      </c>
    </row>
    <row r="10" spans="1:12" ht="12.75">
      <c r="A10">
        <v>680</v>
      </c>
      <c r="B10" s="10">
        <v>41337</v>
      </c>
      <c r="D10">
        <v>5.7</v>
      </c>
      <c r="G10">
        <v>7</v>
      </c>
      <c r="H10">
        <v>-1.3</v>
      </c>
      <c r="I10">
        <v>5.1</v>
      </c>
      <c r="J10">
        <v>-13.6</v>
      </c>
      <c r="K10">
        <v>-3.3</v>
      </c>
      <c r="L10">
        <v>29</v>
      </c>
    </row>
    <row r="11" spans="1:12" ht="12.75">
      <c r="A11">
        <v>680</v>
      </c>
      <c r="B11" s="10">
        <v>41338</v>
      </c>
      <c r="D11">
        <v>5.8</v>
      </c>
      <c r="G11">
        <v>7.1</v>
      </c>
      <c r="H11">
        <v>-20.8</v>
      </c>
      <c r="I11">
        <v>2</v>
      </c>
      <c r="J11">
        <v>-20.8</v>
      </c>
      <c r="K11">
        <v>-4.9</v>
      </c>
      <c r="L11">
        <v>33</v>
      </c>
    </row>
    <row r="12" spans="1:12" ht="12.75">
      <c r="A12">
        <v>680</v>
      </c>
      <c r="B12" s="10">
        <v>41339</v>
      </c>
      <c r="D12">
        <v>5.9</v>
      </c>
      <c r="G12">
        <v>7.1</v>
      </c>
      <c r="H12">
        <v>-15.2</v>
      </c>
      <c r="I12">
        <v>5.7</v>
      </c>
      <c r="J12">
        <v>-99.9</v>
      </c>
      <c r="K12">
        <v>-11.9</v>
      </c>
      <c r="L12">
        <v>33</v>
      </c>
    </row>
    <row r="13" spans="1:12" ht="12.75">
      <c r="A13">
        <v>680</v>
      </c>
      <c r="B13" s="10">
        <v>41340</v>
      </c>
      <c r="D13">
        <v>5.9</v>
      </c>
      <c r="G13">
        <v>7.2</v>
      </c>
      <c r="H13">
        <v>-8.7</v>
      </c>
      <c r="I13">
        <v>8</v>
      </c>
      <c r="J13">
        <v>-21.6</v>
      </c>
      <c r="K13">
        <v>-6.1</v>
      </c>
      <c r="L13">
        <v>32</v>
      </c>
    </row>
    <row r="14" spans="1:12" ht="12.75">
      <c r="A14">
        <v>680</v>
      </c>
      <c r="B14" s="10">
        <v>41341</v>
      </c>
      <c r="D14">
        <v>5.9</v>
      </c>
      <c r="G14">
        <v>7.2</v>
      </c>
      <c r="H14">
        <v>-9.4</v>
      </c>
      <c r="I14">
        <v>8.7</v>
      </c>
      <c r="J14">
        <v>-14.6</v>
      </c>
      <c r="K14">
        <v>-3.2</v>
      </c>
      <c r="L14">
        <v>32</v>
      </c>
    </row>
    <row r="15" spans="1:12" ht="12.75">
      <c r="A15">
        <v>680</v>
      </c>
      <c r="B15" s="10">
        <v>41342</v>
      </c>
      <c r="D15">
        <v>6</v>
      </c>
      <c r="G15">
        <v>7.3</v>
      </c>
      <c r="H15">
        <v>-2.1</v>
      </c>
      <c r="I15">
        <v>7.5</v>
      </c>
      <c r="J15">
        <v>-12.5</v>
      </c>
      <c r="K15">
        <v>-2.8</v>
      </c>
      <c r="L15">
        <v>31</v>
      </c>
    </row>
    <row r="16" spans="1:12" ht="12.75">
      <c r="A16">
        <v>680</v>
      </c>
      <c r="B16" s="10">
        <v>41343</v>
      </c>
      <c r="D16">
        <v>6</v>
      </c>
      <c r="G16">
        <v>7.3</v>
      </c>
      <c r="H16">
        <v>-8.7</v>
      </c>
      <c r="I16">
        <v>-0.4</v>
      </c>
      <c r="J16">
        <v>-8.7</v>
      </c>
      <c r="K16">
        <v>-3.8</v>
      </c>
      <c r="L16">
        <v>31</v>
      </c>
    </row>
    <row r="17" spans="1:12" ht="12.75">
      <c r="A17">
        <v>680</v>
      </c>
      <c r="B17" s="10">
        <v>41344</v>
      </c>
      <c r="D17">
        <v>6</v>
      </c>
      <c r="G17">
        <v>7.3</v>
      </c>
      <c r="H17">
        <v>-13.7</v>
      </c>
      <c r="I17">
        <v>2.7</v>
      </c>
      <c r="J17">
        <v>-13.7</v>
      </c>
      <c r="K17">
        <v>-5.4</v>
      </c>
      <c r="L17">
        <v>31</v>
      </c>
    </row>
    <row r="18" spans="1:12" ht="12.75">
      <c r="A18">
        <v>680</v>
      </c>
      <c r="B18" s="10">
        <v>41345</v>
      </c>
      <c r="D18">
        <v>6.1</v>
      </c>
      <c r="G18">
        <v>7.3</v>
      </c>
      <c r="H18">
        <v>-2.6</v>
      </c>
      <c r="I18">
        <v>6</v>
      </c>
      <c r="J18">
        <v>-19.8</v>
      </c>
      <c r="K18">
        <v>-5.4</v>
      </c>
      <c r="L18">
        <v>31</v>
      </c>
    </row>
    <row r="19" spans="1:12" ht="12.75">
      <c r="A19">
        <v>680</v>
      </c>
      <c r="B19" s="10">
        <v>41346</v>
      </c>
      <c r="D19">
        <v>6.1</v>
      </c>
      <c r="G19">
        <v>7.3</v>
      </c>
      <c r="H19">
        <v>-7.2</v>
      </c>
      <c r="I19">
        <v>7</v>
      </c>
      <c r="J19">
        <v>-7.4</v>
      </c>
      <c r="K19">
        <v>-0.3</v>
      </c>
      <c r="L19">
        <v>30</v>
      </c>
    </row>
    <row r="20" spans="1:12" ht="12.75">
      <c r="A20">
        <v>680</v>
      </c>
      <c r="B20" s="10">
        <v>41347</v>
      </c>
      <c r="D20">
        <v>6.1</v>
      </c>
      <c r="G20">
        <v>7.3</v>
      </c>
      <c r="H20">
        <v>-6.5</v>
      </c>
      <c r="I20">
        <v>9.4</v>
      </c>
      <c r="J20">
        <v>-13.3</v>
      </c>
      <c r="K20">
        <v>-2.2</v>
      </c>
      <c r="L20">
        <v>30</v>
      </c>
    </row>
    <row r="21" spans="1:12" ht="12.75">
      <c r="A21">
        <v>680</v>
      </c>
      <c r="B21" s="10">
        <v>41348</v>
      </c>
      <c r="D21">
        <v>6.1</v>
      </c>
      <c r="G21">
        <v>7.3</v>
      </c>
      <c r="H21">
        <v>-4.8</v>
      </c>
      <c r="I21">
        <v>11.4</v>
      </c>
      <c r="J21">
        <v>-11.8</v>
      </c>
      <c r="K21">
        <v>-0.3</v>
      </c>
      <c r="L21">
        <v>30</v>
      </c>
    </row>
    <row r="22" spans="1:12" ht="12.75">
      <c r="A22">
        <v>680</v>
      </c>
      <c r="B22" s="10">
        <v>41349</v>
      </c>
      <c r="D22">
        <v>6.1</v>
      </c>
      <c r="G22">
        <v>7.3</v>
      </c>
      <c r="H22">
        <v>-3.3</v>
      </c>
      <c r="I22">
        <v>12.4</v>
      </c>
      <c r="J22">
        <v>-9</v>
      </c>
      <c r="K22">
        <v>1.3</v>
      </c>
      <c r="L22">
        <v>29</v>
      </c>
    </row>
    <row r="23" spans="1:12" ht="12.75">
      <c r="A23">
        <v>680</v>
      </c>
      <c r="B23" s="10">
        <v>41350</v>
      </c>
      <c r="D23">
        <v>6.4</v>
      </c>
      <c r="G23">
        <v>7.5</v>
      </c>
      <c r="H23">
        <v>-3.8</v>
      </c>
      <c r="I23">
        <v>3.8</v>
      </c>
      <c r="J23">
        <v>-6.5</v>
      </c>
      <c r="K23">
        <v>-1.6</v>
      </c>
      <c r="L23">
        <v>31</v>
      </c>
    </row>
    <row r="24" spans="1:12" ht="12.75">
      <c r="A24">
        <v>680</v>
      </c>
      <c r="B24" s="10">
        <v>41351</v>
      </c>
      <c r="D24">
        <v>6.5</v>
      </c>
      <c r="G24">
        <v>7.7</v>
      </c>
      <c r="H24">
        <v>-3.7</v>
      </c>
      <c r="I24">
        <v>2.8</v>
      </c>
      <c r="J24">
        <v>-5.7</v>
      </c>
      <c r="K24">
        <v>-2.2</v>
      </c>
      <c r="L24">
        <v>33</v>
      </c>
    </row>
    <row r="25" spans="1:12" ht="12.75">
      <c r="A25">
        <v>680</v>
      </c>
      <c r="B25" s="10">
        <v>41352</v>
      </c>
      <c r="D25">
        <v>6.6</v>
      </c>
      <c r="G25">
        <v>7.7</v>
      </c>
      <c r="H25">
        <v>-3.1</v>
      </c>
      <c r="I25">
        <v>1.2</v>
      </c>
      <c r="J25">
        <v>-6.1</v>
      </c>
      <c r="K25">
        <v>-2.8</v>
      </c>
      <c r="L25">
        <v>33</v>
      </c>
    </row>
    <row r="26" spans="1:12" ht="12.75">
      <c r="A26">
        <v>680</v>
      </c>
      <c r="B26" s="10">
        <v>41353</v>
      </c>
      <c r="D26">
        <v>6.6</v>
      </c>
      <c r="G26">
        <v>7.7</v>
      </c>
      <c r="H26">
        <v>-13.7</v>
      </c>
      <c r="I26">
        <v>4.7</v>
      </c>
      <c r="J26">
        <v>-13.7</v>
      </c>
      <c r="K26">
        <v>-2.2</v>
      </c>
      <c r="L26">
        <v>33</v>
      </c>
    </row>
    <row r="27" spans="1:12" ht="12.75">
      <c r="A27">
        <v>680</v>
      </c>
      <c r="B27" s="10">
        <v>41354</v>
      </c>
      <c r="D27">
        <v>6.6</v>
      </c>
      <c r="G27">
        <v>7.9</v>
      </c>
      <c r="H27">
        <v>-1.9</v>
      </c>
      <c r="I27">
        <v>6.5</v>
      </c>
      <c r="J27">
        <v>-19.6</v>
      </c>
      <c r="K27">
        <v>-5.3</v>
      </c>
      <c r="L27">
        <v>32</v>
      </c>
    </row>
    <row r="28" spans="1:12" ht="12.75">
      <c r="A28">
        <v>680</v>
      </c>
      <c r="B28" s="10">
        <v>41355</v>
      </c>
      <c r="D28">
        <v>7</v>
      </c>
      <c r="G28">
        <v>8.2</v>
      </c>
      <c r="H28">
        <v>-15.3</v>
      </c>
      <c r="I28">
        <v>2.8</v>
      </c>
      <c r="J28">
        <v>-15.3</v>
      </c>
      <c r="K28">
        <v>-3.2</v>
      </c>
      <c r="L28">
        <v>36</v>
      </c>
    </row>
    <row r="29" spans="1:12" ht="12.75">
      <c r="A29">
        <v>680</v>
      </c>
      <c r="B29" s="10">
        <v>41356</v>
      </c>
      <c r="D29">
        <v>7</v>
      </c>
      <c r="G29">
        <v>8.2</v>
      </c>
      <c r="H29">
        <v>-6.8</v>
      </c>
      <c r="I29">
        <v>2.7</v>
      </c>
      <c r="J29">
        <v>-20.8</v>
      </c>
      <c r="K29">
        <v>-7.4</v>
      </c>
      <c r="L29">
        <v>36</v>
      </c>
    </row>
    <row r="30" spans="1:12" ht="12.75">
      <c r="A30">
        <v>680</v>
      </c>
      <c r="B30" s="10">
        <v>41357</v>
      </c>
      <c r="D30">
        <v>7</v>
      </c>
      <c r="G30">
        <v>8.2</v>
      </c>
      <c r="H30">
        <v>-22.4</v>
      </c>
      <c r="I30">
        <v>-5</v>
      </c>
      <c r="J30">
        <v>-22.4</v>
      </c>
      <c r="K30">
        <v>-10.3</v>
      </c>
      <c r="L30">
        <v>36</v>
      </c>
    </row>
    <row r="31" spans="1:12" ht="12.75">
      <c r="A31">
        <v>680</v>
      </c>
      <c r="B31" s="10">
        <v>41358</v>
      </c>
      <c r="D31">
        <v>7</v>
      </c>
      <c r="G31">
        <v>8.2</v>
      </c>
      <c r="H31">
        <v>-99.9</v>
      </c>
      <c r="I31">
        <v>-5.1</v>
      </c>
      <c r="J31">
        <v>-99.9</v>
      </c>
      <c r="K31">
        <v>-17.1</v>
      </c>
      <c r="L31">
        <v>36</v>
      </c>
    </row>
    <row r="32" spans="1:12" ht="12.75">
      <c r="A32">
        <v>680</v>
      </c>
      <c r="B32" s="10">
        <v>41359</v>
      </c>
      <c r="D32">
        <v>7.1</v>
      </c>
      <c r="G32">
        <v>8.3</v>
      </c>
      <c r="H32">
        <v>-18.8</v>
      </c>
      <c r="I32">
        <v>0.3</v>
      </c>
      <c r="J32">
        <v>-99.9</v>
      </c>
      <c r="K32">
        <v>-14.2</v>
      </c>
      <c r="L32">
        <v>35</v>
      </c>
    </row>
    <row r="33" spans="1:12" ht="12.75">
      <c r="A33">
        <v>680</v>
      </c>
      <c r="B33" s="10">
        <v>41360</v>
      </c>
      <c r="D33">
        <v>7.1</v>
      </c>
      <c r="G33">
        <v>8.4</v>
      </c>
      <c r="H33">
        <v>-4.2</v>
      </c>
      <c r="I33">
        <v>8.2</v>
      </c>
      <c r="J33">
        <v>-20.4</v>
      </c>
      <c r="K33">
        <v>-5.1</v>
      </c>
      <c r="L33">
        <v>34</v>
      </c>
    </row>
    <row r="34" spans="1:12" ht="12.75">
      <c r="A34">
        <v>680</v>
      </c>
      <c r="B34" s="10">
        <v>41361</v>
      </c>
      <c r="D34">
        <v>7.1</v>
      </c>
      <c r="G34">
        <v>8.4</v>
      </c>
      <c r="H34">
        <v>-6.1</v>
      </c>
      <c r="I34">
        <v>8.3</v>
      </c>
      <c r="J34">
        <v>-8.9</v>
      </c>
      <c r="K34">
        <v>-0.3</v>
      </c>
      <c r="L34">
        <v>34</v>
      </c>
    </row>
    <row r="35" spans="1:12" ht="12.75">
      <c r="A35">
        <v>680</v>
      </c>
      <c r="B35" s="10">
        <v>41362</v>
      </c>
      <c r="D35">
        <v>7.1</v>
      </c>
      <c r="G35">
        <v>8.4</v>
      </c>
      <c r="H35">
        <v>-3.2</v>
      </c>
      <c r="I35">
        <v>10.5</v>
      </c>
      <c r="J35">
        <v>-10.8</v>
      </c>
      <c r="K35">
        <v>-0.2</v>
      </c>
      <c r="L35">
        <v>33</v>
      </c>
    </row>
    <row r="36" spans="1:12" ht="12.75">
      <c r="A36">
        <v>680</v>
      </c>
      <c r="B36" s="10">
        <v>41363</v>
      </c>
      <c r="D36">
        <v>7.1</v>
      </c>
      <c r="G36">
        <v>8.4</v>
      </c>
      <c r="H36">
        <v>-1.7</v>
      </c>
      <c r="I36">
        <v>10.5</v>
      </c>
      <c r="J36">
        <v>-7.8</v>
      </c>
      <c r="K36">
        <v>1.1</v>
      </c>
      <c r="L36">
        <v>32</v>
      </c>
    </row>
    <row r="37" spans="1:12" ht="12.75">
      <c r="A37">
        <v>680</v>
      </c>
      <c r="B37" s="10">
        <v>41364</v>
      </c>
      <c r="D37">
        <v>7.1</v>
      </c>
      <c r="G37">
        <v>8.4</v>
      </c>
      <c r="H37">
        <v>-3.2</v>
      </c>
      <c r="I37">
        <v>10.5</v>
      </c>
      <c r="J37">
        <v>-5.7</v>
      </c>
      <c r="K37">
        <v>1.8</v>
      </c>
      <c r="L37">
        <v>31</v>
      </c>
    </row>
    <row r="38" spans="1:12" ht="12.75">
      <c r="A38">
        <v>680</v>
      </c>
      <c r="B38" s="10">
        <v>41365</v>
      </c>
      <c r="D38">
        <v>7.1</v>
      </c>
      <c r="G38">
        <v>8.4</v>
      </c>
      <c r="H38">
        <v>-4.4</v>
      </c>
      <c r="I38">
        <v>11.2</v>
      </c>
      <c r="J38">
        <v>-8.5</v>
      </c>
      <c r="K38">
        <v>1.3</v>
      </c>
      <c r="L38">
        <v>31</v>
      </c>
    </row>
    <row r="39" spans="1:12" ht="12.75">
      <c r="A39">
        <v>680</v>
      </c>
      <c r="B39" s="10">
        <v>41366</v>
      </c>
      <c r="D39">
        <v>7.1</v>
      </c>
      <c r="G39">
        <v>8.4</v>
      </c>
      <c r="H39">
        <v>-0.7</v>
      </c>
      <c r="I39">
        <v>10.9</v>
      </c>
      <c r="J39">
        <v>-5.5</v>
      </c>
      <c r="K39">
        <v>2.2</v>
      </c>
      <c r="L39">
        <v>30</v>
      </c>
    </row>
    <row r="40" spans="1:12" ht="12.75">
      <c r="A40">
        <v>680</v>
      </c>
      <c r="B40" s="10">
        <v>41367</v>
      </c>
      <c r="D40">
        <v>7.3</v>
      </c>
      <c r="G40">
        <v>8.6</v>
      </c>
      <c r="H40">
        <v>-1.7</v>
      </c>
      <c r="I40">
        <v>8.6</v>
      </c>
      <c r="J40">
        <v>-4.2</v>
      </c>
      <c r="K40">
        <v>0.8</v>
      </c>
      <c r="L40">
        <v>31</v>
      </c>
    </row>
    <row r="41" spans="1:12" ht="12.75">
      <c r="A41">
        <v>680</v>
      </c>
      <c r="B41" s="10">
        <v>41368</v>
      </c>
      <c r="D41">
        <v>7.3</v>
      </c>
      <c r="G41">
        <v>8.6</v>
      </c>
      <c r="H41">
        <v>-5.1</v>
      </c>
      <c r="I41">
        <v>8.2</v>
      </c>
      <c r="J41">
        <v>-5.8</v>
      </c>
      <c r="K41">
        <v>0.7</v>
      </c>
      <c r="L41">
        <v>31</v>
      </c>
    </row>
    <row r="42" spans="1:12" ht="12.75">
      <c r="A42">
        <v>680</v>
      </c>
      <c r="B42" s="10">
        <v>41369</v>
      </c>
      <c r="D42">
        <v>7.3</v>
      </c>
      <c r="G42">
        <v>8.6</v>
      </c>
      <c r="H42">
        <v>-1.5</v>
      </c>
      <c r="I42">
        <v>11.8</v>
      </c>
      <c r="J42">
        <v>-8.3</v>
      </c>
      <c r="K42">
        <v>1.7</v>
      </c>
      <c r="L42">
        <v>30</v>
      </c>
    </row>
    <row r="43" spans="1:12" ht="12.75">
      <c r="A43">
        <v>680</v>
      </c>
      <c r="B43" s="10">
        <v>41370</v>
      </c>
      <c r="D43">
        <v>7.3</v>
      </c>
      <c r="G43">
        <v>8.8</v>
      </c>
      <c r="H43">
        <v>-0.7</v>
      </c>
      <c r="I43">
        <v>10.8</v>
      </c>
      <c r="J43">
        <v>-4.8</v>
      </c>
      <c r="K43">
        <v>2.4</v>
      </c>
      <c r="L43">
        <v>29</v>
      </c>
    </row>
    <row r="44" spans="1:12" ht="12.75">
      <c r="A44">
        <v>680</v>
      </c>
      <c r="B44" s="10">
        <v>41371</v>
      </c>
      <c r="D44">
        <v>7.5</v>
      </c>
      <c r="G44">
        <v>8.8</v>
      </c>
      <c r="H44">
        <v>-0.2</v>
      </c>
      <c r="I44">
        <v>9.7</v>
      </c>
      <c r="J44">
        <v>-5.6</v>
      </c>
      <c r="K44">
        <v>2.1</v>
      </c>
      <c r="L44">
        <v>29</v>
      </c>
    </row>
    <row r="45" spans="1:12" ht="12.75">
      <c r="A45">
        <v>680</v>
      </c>
      <c r="B45" s="10">
        <v>41372</v>
      </c>
      <c r="D45">
        <v>7.6</v>
      </c>
      <c r="G45">
        <v>8.9</v>
      </c>
      <c r="H45">
        <v>-0.2</v>
      </c>
      <c r="I45">
        <v>8.5</v>
      </c>
      <c r="J45">
        <v>-3.8</v>
      </c>
      <c r="K45">
        <v>2.3</v>
      </c>
      <c r="L45">
        <v>29</v>
      </c>
    </row>
    <row r="46" spans="1:12" ht="12.75">
      <c r="A46">
        <v>680</v>
      </c>
      <c r="B46" s="10">
        <v>41373</v>
      </c>
      <c r="D46">
        <v>7.6</v>
      </c>
      <c r="G46">
        <v>8.9</v>
      </c>
      <c r="H46">
        <v>0.5</v>
      </c>
      <c r="I46">
        <v>10.4</v>
      </c>
      <c r="J46">
        <v>-1.6</v>
      </c>
      <c r="K46">
        <v>2.4</v>
      </c>
      <c r="L46">
        <v>29</v>
      </c>
    </row>
    <row r="47" spans="1:12" ht="12.75">
      <c r="A47">
        <v>680</v>
      </c>
      <c r="B47" s="10">
        <v>41374</v>
      </c>
      <c r="D47">
        <v>8</v>
      </c>
      <c r="G47">
        <v>9.3</v>
      </c>
      <c r="H47">
        <v>-8.1</v>
      </c>
      <c r="I47">
        <v>0.6</v>
      </c>
      <c r="J47">
        <v>-8.1</v>
      </c>
      <c r="K47">
        <v>-3</v>
      </c>
      <c r="L47">
        <v>31</v>
      </c>
    </row>
    <row r="48" spans="1:12" ht="12.75">
      <c r="A48">
        <v>680</v>
      </c>
      <c r="B48" s="10">
        <v>41375</v>
      </c>
      <c r="D48">
        <v>8</v>
      </c>
      <c r="G48">
        <v>9.3</v>
      </c>
      <c r="H48">
        <v>-6.4</v>
      </c>
      <c r="I48">
        <v>3.4</v>
      </c>
      <c r="J48">
        <v>-10</v>
      </c>
      <c r="K48">
        <v>-4.3</v>
      </c>
      <c r="L48">
        <v>31</v>
      </c>
    </row>
    <row r="49" spans="1:12" ht="12.75">
      <c r="A49">
        <v>680</v>
      </c>
      <c r="B49" s="10">
        <v>41376</v>
      </c>
      <c r="D49">
        <v>8.1</v>
      </c>
      <c r="G49">
        <v>9.3</v>
      </c>
      <c r="H49">
        <v>-1.2</v>
      </c>
      <c r="I49">
        <v>6.9</v>
      </c>
      <c r="J49">
        <v>-6.8</v>
      </c>
      <c r="K49">
        <v>-0.4</v>
      </c>
      <c r="L49">
        <v>30</v>
      </c>
    </row>
    <row r="50" spans="1:12" ht="12.75">
      <c r="A50">
        <v>680</v>
      </c>
      <c r="B50" s="10">
        <v>41377</v>
      </c>
      <c r="D50">
        <v>8.2</v>
      </c>
      <c r="G50">
        <v>9.3</v>
      </c>
      <c r="H50">
        <v>-5.9</v>
      </c>
      <c r="I50">
        <v>7.7</v>
      </c>
      <c r="J50">
        <v>-5.9</v>
      </c>
      <c r="K50">
        <v>0.1</v>
      </c>
      <c r="L50">
        <v>31</v>
      </c>
    </row>
    <row r="51" spans="1:12" ht="12.75">
      <c r="A51">
        <v>680</v>
      </c>
      <c r="B51" s="10">
        <v>41378</v>
      </c>
      <c r="D51">
        <v>8.4</v>
      </c>
      <c r="G51">
        <v>9.8</v>
      </c>
      <c r="H51">
        <v>0</v>
      </c>
      <c r="I51">
        <v>9.5</v>
      </c>
      <c r="J51">
        <v>-9.9</v>
      </c>
      <c r="K51">
        <v>1</v>
      </c>
      <c r="L51">
        <v>33</v>
      </c>
    </row>
    <row r="52" spans="1:12" ht="12.75">
      <c r="A52">
        <v>680</v>
      </c>
      <c r="B52" s="10">
        <v>41379</v>
      </c>
      <c r="D52">
        <v>9</v>
      </c>
      <c r="G52">
        <v>10.3</v>
      </c>
      <c r="H52">
        <v>-2.8</v>
      </c>
      <c r="I52">
        <v>2.4</v>
      </c>
      <c r="J52">
        <v>-3.3</v>
      </c>
      <c r="K52">
        <v>-0.8</v>
      </c>
      <c r="L52">
        <v>34</v>
      </c>
    </row>
    <row r="53" spans="1:12" ht="12.75">
      <c r="A53" s="51">
        <v>680</v>
      </c>
      <c r="B53" s="52">
        <v>41380</v>
      </c>
      <c r="C53" s="51"/>
      <c r="D53" s="51">
        <v>9.2</v>
      </c>
      <c r="E53" s="51"/>
      <c r="F53" s="51"/>
      <c r="G53" s="51">
        <v>10.5</v>
      </c>
      <c r="H53" s="51">
        <v>-1.7</v>
      </c>
      <c r="I53" s="51">
        <v>7.4</v>
      </c>
      <c r="J53" s="51">
        <v>-2.8</v>
      </c>
      <c r="K53" s="51">
        <v>1.9</v>
      </c>
      <c r="L53" s="51">
        <v>36</v>
      </c>
    </row>
    <row r="54" spans="1:12" ht="12.75">
      <c r="A54">
        <v>680</v>
      </c>
      <c r="B54" s="10">
        <v>41381</v>
      </c>
      <c r="D54">
        <v>9.1</v>
      </c>
      <c r="E54">
        <f>+D53-D54</f>
        <v>0.09999999999999964</v>
      </c>
      <c r="G54">
        <v>10.5</v>
      </c>
      <c r="H54">
        <v>3.8</v>
      </c>
      <c r="I54">
        <v>11.3</v>
      </c>
      <c r="J54">
        <v>-1.8</v>
      </c>
      <c r="K54">
        <v>5.5</v>
      </c>
      <c r="L54">
        <v>32</v>
      </c>
    </row>
    <row r="55" spans="1:12" ht="12.75">
      <c r="A55">
        <v>680</v>
      </c>
      <c r="B55" s="10">
        <v>41382</v>
      </c>
      <c r="D55">
        <v>9</v>
      </c>
      <c r="E55">
        <f aca="true" t="shared" si="0" ref="E55:E85">+D54-D55</f>
        <v>0.09999999999999964</v>
      </c>
      <c r="G55">
        <v>10.5</v>
      </c>
      <c r="H55">
        <v>-9.1</v>
      </c>
      <c r="I55">
        <v>4.7</v>
      </c>
      <c r="J55">
        <v>-9.1</v>
      </c>
      <c r="K55">
        <v>-1.5</v>
      </c>
      <c r="L55">
        <v>32</v>
      </c>
    </row>
    <row r="56" spans="1:12" ht="12.75">
      <c r="A56">
        <v>680</v>
      </c>
      <c r="B56" s="10">
        <v>41383</v>
      </c>
      <c r="D56">
        <v>9</v>
      </c>
      <c r="E56">
        <f t="shared" si="0"/>
        <v>0</v>
      </c>
      <c r="G56">
        <v>10.5</v>
      </c>
      <c r="H56">
        <v>-11.4</v>
      </c>
      <c r="I56">
        <v>-2</v>
      </c>
      <c r="J56">
        <v>-11.8</v>
      </c>
      <c r="K56">
        <v>-7.5</v>
      </c>
      <c r="L56">
        <v>32</v>
      </c>
    </row>
    <row r="57" spans="1:12" ht="12.75">
      <c r="A57">
        <v>680</v>
      </c>
      <c r="B57" s="10">
        <v>41384</v>
      </c>
      <c r="D57">
        <v>8.9</v>
      </c>
      <c r="E57">
        <f t="shared" si="0"/>
        <v>0.09999999999999964</v>
      </c>
      <c r="G57">
        <v>10.6</v>
      </c>
      <c r="H57">
        <v>-4.2</v>
      </c>
      <c r="I57">
        <v>5.1</v>
      </c>
      <c r="J57">
        <v>-13.4</v>
      </c>
      <c r="K57">
        <v>-2.8</v>
      </c>
      <c r="L57">
        <v>31</v>
      </c>
    </row>
    <row r="58" spans="1:12" ht="12.75">
      <c r="A58">
        <v>680</v>
      </c>
      <c r="B58" s="10">
        <v>41385</v>
      </c>
      <c r="D58">
        <v>9</v>
      </c>
      <c r="E58">
        <f t="shared" si="0"/>
        <v>-0.09999999999999964</v>
      </c>
      <c r="F58">
        <f>+AVERAGE(E54:E58)</f>
        <v>0.039999999999999855</v>
      </c>
      <c r="G58">
        <v>10.8</v>
      </c>
      <c r="H58">
        <v>-2.5</v>
      </c>
      <c r="I58">
        <v>6.5</v>
      </c>
      <c r="J58">
        <v>-5.1</v>
      </c>
      <c r="K58">
        <v>-0.4</v>
      </c>
      <c r="L58">
        <v>31</v>
      </c>
    </row>
    <row r="59" spans="1:12" ht="12.75">
      <c r="A59">
        <v>680</v>
      </c>
      <c r="B59" s="10">
        <v>41386</v>
      </c>
      <c r="D59">
        <v>8.7</v>
      </c>
      <c r="E59">
        <f t="shared" si="0"/>
        <v>0.3000000000000007</v>
      </c>
      <c r="F59">
        <f aca="true" t="shared" si="1" ref="F59:F85">+AVERAGE(E55:E59)</f>
        <v>0.08000000000000007</v>
      </c>
      <c r="G59">
        <v>10.8</v>
      </c>
      <c r="H59">
        <v>0.9</v>
      </c>
      <c r="I59">
        <v>8.4</v>
      </c>
      <c r="J59">
        <v>-6.6</v>
      </c>
      <c r="K59">
        <v>1.6</v>
      </c>
      <c r="L59">
        <v>30</v>
      </c>
    </row>
    <row r="60" spans="1:12" ht="12.75">
      <c r="A60">
        <v>680</v>
      </c>
      <c r="B60" s="10">
        <v>41387</v>
      </c>
      <c r="D60">
        <v>8.7</v>
      </c>
      <c r="E60">
        <f t="shared" si="0"/>
        <v>0</v>
      </c>
      <c r="F60">
        <f t="shared" si="1"/>
        <v>0.060000000000000143</v>
      </c>
      <c r="G60">
        <v>11.1</v>
      </c>
      <c r="H60">
        <v>-0.7</v>
      </c>
      <c r="I60">
        <v>9.5</v>
      </c>
      <c r="J60">
        <v>-0.8</v>
      </c>
      <c r="K60">
        <v>3.4</v>
      </c>
      <c r="L60">
        <v>30</v>
      </c>
    </row>
    <row r="61" spans="1:12" ht="12.75">
      <c r="A61">
        <v>680</v>
      </c>
      <c r="B61" s="10">
        <v>41388</v>
      </c>
      <c r="D61">
        <v>8.7</v>
      </c>
      <c r="E61">
        <f t="shared" si="0"/>
        <v>0</v>
      </c>
      <c r="F61">
        <f t="shared" si="1"/>
        <v>0.060000000000000143</v>
      </c>
      <c r="G61">
        <v>11.1</v>
      </c>
      <c r="H61">
        <v>-11.3</v>
      </c>
      <c r="I61">
        <v>3.6</v>
      </c>
      <c r="J61">
        <v>-11.4</v>
      </c>
      <c r="K61">
        <v>-2.8</v>
      </c>
      <c r="L61">
        <v>30</v>
      </c>
    </row>
    <row r="62" spans="1:12" ht="12.75">
      <c r="A62">
        <v>680</v>
      </c>
      <c r="B62" s="10">
        <v>41389</v>
      </c>
      <c r="D62">
        <v>8.6</v>
      </c>
      <c r="E62">
        <f t="shared" si="0"/>
        <v>0.09999999999999964</v>
      </c>
      <c r="F62">
        <f t="shared" si="1"/>
        <v>0.060000000000000143</v>
      </c>
      <c r="G62">
        <v>11.2</v>
      </c>
      <c r="H62">
        <v>-6.5</v>
      </c>
      <c r="I62">
        <v>6.1</v>
      </c>
      <c r="J62">
        <v>-12.6</v>
      </c>
      <c r="K62">
        <v>-3.1</v>
      </c>
      <c r="L62">
        <v>30</v>
      </c>
    </row>
    <row r="63" spans="1:12" ht="12.75">
      <c r="A63">
        <v>680</v>
      </c>
      <c r="B63" s="10">
        <v>41390</v>
      </c>
      <c r="D63">
        <v>8.4</v>
      </c>
      <c r="E63">
        <f t="shared" si="0"/>
        <v>0.1999999999999993</v>
      </c>
      <c r="F63">
        <f t="shared" si="1"/>
        <v>0.11999999999999993</v>
      </c>
      <c r="G63">
        <v>11.2</v>
      </c>
      <c r="H63">
        <v>-2.2</v>
      </c>
      <c r="I63">
        <v>11</v>
      </c>
      <c r="J63">
        <v>-8.5</v>
      </c>
      <c r="K63">
        <v>1.7</v>
      </c>
      <c r="L63">
        <v>28</v>
      </c>
    </row>
    <row r="64" spans="1:12" ht="12.75">
      <c r="A64">
        <v>680</v>
      </c>
      <c r="B64" s="10">
        <v>41391</v>
      </c>
      <c r="D64">
        <v>7.9</v>
      </c>
      <c r="E64">
        <f t="shared" si="0"/>
        <v>0.5</v>
      </c>
      <c r="F64">
        <f t="shared" si="1"/>
        <v>0.15999999999999978</v>
      </c>
      <c r="G64">
        <v>11.2</v>
      </c>
      <c r="H64">
        <v>-3.2</v>
      </c>
      <c r="I64">
        <v>11.9</v>
      </c>
      <c r="J64">
        <v>-5.9</v>
      </c>
      <c r="K64">
        <v>3</v>
      </c>
      <c r="L64">
        <v>27</v>
      </c>
    </row>
    <row r="65" spans="1:12" ht="12.75">
      <c r="A65">
        <v>680</v>
      </c>
      <c r="B65" s="10">
        <v>41392</v>
      </c>
      <c r="D65">
        <v>7.2</v>
      </c>
      <c r="E65">
        <f t="shared" si="0"/>
        <v>0.7000000000000002</v>
      </c>
      <c r="F65">
        <f t="shared" si="1"/>
        <v>0.2999999999999998</v>
      </c>
      <c r="G65">
        <v>11.2</v>
      </c>
      <c r="H65">
        <v>-2.3</v>
      </c>
      <c r="I65">
        <v>12.7</v>
      </c>
      <c r="J65">
        <v>-6.5</v>
      </c>
      <c r="K65">
        <v>3.4</v>
      </c>
      <c r="L65">
        <v>24</v>
      </c>
    </row>
    <row r="66" spans="1:12" ht="12.75">
      <c r="A66">
        <v>680</v>
      </c>
      <c r="B66" s="10">
        <v>41393</v>
      </c>
      <c r="D66">
        <v>6.5</v>
      </c>
      <c r="E66">
        <f t="shared" si="0"/>
        <v>0.7000000000000002</v>
      </c>
      <c r="F66">
        <f t="shared" si="1"/>
        <v>0.43999999999999984</v>
      </c>
      <c r="G66">
        <v>11.2</v>
      </c>
      <c r="H66">
        <v>0.5</v>
      </c>
      <c r="I66">
        <v>15.1</v>
      </c>
      <c r="J66">
        <v>-5.7</v>
      </c>
      <c r="K66">
        <v>5.3</v>
      </c>
      <c r="L66">
        <v>18</v>
      </c>
    </row>
    <row r="67" spans="1:12" ht="12.75">
      <c r="A67">
        <v>680</v>
      </c>
      <c r="B67" s="10">
        <v>41394</v>
      </c>
      <c r="D67">
        <v>5.7</v>
      </c>
      <c r="E67">
        <f t="shared" si="0"/>
        <v>0.7999999999999998</v>
      </c>
      <c r="F67">
        <f t="shared" si="1"/>
        <v>0.5799999999999998</v>
      </c>
      <c r="G67">
        <v>11.2</v>
      </c>
      <c r="H67">
        <v>0.2</v>
      </c>
      <c r="I67">
        <v>15.3</v>
      </c>
      <c r="J67">
        <v>-2</v>
      </c>
      <c r="K67">
        <v>7</v>
      </c>
      <c r="L67">
        <v>17</v>
      </c>
    </row>
    <row r="68" spans="1:12" ht="12.75">
      <c r="A68">
        <v>680</v>
      </c>
      <c r="B68" s="10">
        <v>41395</v>
      </c>
      <c r="D68">
        <v>5.2</v>
      </c>
      <c r="E68">
        <f t="shared" si="0"/>
        <v>0.5</v>
      </c>
      <c r="F68">
        <f t="shared" si="1"/>
        <v>0.64</v>
      </c>
      <c r="G68">
        <v>11.2</v>
      </c>
      <c r="H68">
        <v>8.2</v>
      </c>
      <c r="I68">
        <v>15.6</v>
      </c>
      <c r="J68">
        <v>-2.1</v>
      </c>
      <c r="K68">
        <v>8.4</v>
      </c>
      <c r="L68">
        <v>16</v>
      </c>
    </row>
    <row r="69" spans="1:12" ht="12.75">
      <c r="A69">
        <v>680</v>
      </c>
      <c r="B69" s="10">
        <v>41396</v>
      </c>
      <c r="D69">
        <v>4.9</v>
      </c>
      <c r="E69">
        <f t="shared" si="0"/>
        <v>0.2999999999999998</v>
      </c>
      <c r="F69">
        <f t="shared" si="1"/>
        <v>0.6</v>
      </c>
      <c r="G69">
        <v>11.4</v>
      </c>
      <c r="H69">
        <v>-6.3</v>
      </c>
      <c r="I69">
        <v>8.1</v>
      </c>
      <c r="J69">
        <v>-6.3</v>
      </c>
      <c r="K69">
        <v>1.5</v>
      </c>
      <c r="L69">
        <v>16</v>
      </c>
    </row>
    <row r="70" spans="1:12" ht="12.75">
      <c r="A70">
        <v>680</v>
      </c>
      <c r="B70" s="10">
        <v>41397</v>
      </c>
      <c r="D70">
        <v>4</v>
      </c>
      <c r="E70">
        <f t="shared" si="0"/>
        <v>0.9000000000000004</v>
      </c>
      <c r="F70">
        <f t="shared" si="1"/>
        <v>0.64</v>
      </c>
      <c r="G70">
        <v>11.4</v>
      </c>
      <c r="H70">
        <v>-6.1</v>
      </c>
      <c r="I70">
        <v>5.1</v>
      </c>
      <c r="J70">
        <v>-9.5</v>
      </c>
      <c r="K70">
        <v>-1.4</v>
      </c>
      <c r="L70">
        <v>16</v>
      </c>
    </row>
    <row r="71" spans="1:12" ht="12.75">
      <c r="A71">
        <v>680</v>
      </c>
      <c r="B71" s="10">
        <v>41398</v>
      </c>
      <c r="D71">
        <v>3.1</v>
      </c>
      <c r="E71">
        <f t="shared" si="0"/>
        <v>0.8999999999999999</v>
      </c>
      <c r="F71">
        <f t="shared" si="1"/>
        <v>0.6799999999999999</v>
      </c>
      <c r="G71">
        <v>11.4</v>
      </c>
      <c r="H71">
        <v>-1.3</v>
      </c>
      <c r="I71">
        <v>12.6</v>
      </c>
      <c r="J71">
        <v>-9.2</v>
      </c>
      <c r="K71">
        <v>2.4</v>
      </c>
      <c r="L71">
        <v>12</v>
      </c>
    </row>
    <row r="72" spans="1:12" ht="12.75">
      <c r="A72">
        <v>680</v>
      </c>
      <c r="B72" s="10">
        <v>41399</v>
      </c>
      <c r="D72">
        <v>3</v>
      </c>
      <c r="E72">
        <f t="shared" si="0"/>
        <v>0.10000000000000009</v>
      </c>
      <c r="F72">
        <f t="shared" si="1"/>
        <v>0.54</v>
      </c>
      <c r="G72">
        <v>11.4</v>
      </c>
      <c r="H72">
        <v>-0.1</v>
      </c>
      <c r="I72">
        <v>11.2</v>
      </c>
      <c r="J72">
        <v>-5.4</v>
      </c>
      <c r="K72">
        <v>3.4</v>
      </c>
      <c r="L72">
        <v>10</v>
      </c>
    </row>
    <row r="73" spans="1:12" ht="12.75">
      <c r="A73">
        <v>680</v>
      </c>
      <c r="B73" s="10">
        <v>41400</v>
      </c>
      <c r="D73">
        <v>2.8</v>
      </c>
      <c r="E73">
        <f t="shared" si="0"/>
        <v>0.20000000000000018</v>
      </c>
      <c r="F73">
        <f t="shared" si="1"/>
        <v>0.4800000000000001</v>
      </c>
      <c r="G73">
        <v>11.4</v>
      </c>
      <c r="H73">
        <v>-0.2</v>
      </c>
      <c r="I73">
        <v>12</v>
      </c>
      <c r="J73">
        <v>-2</v>
      </c>
      <c r="K73">
        <v>3.8</v>
      </c>
      <c r="L73">
        <v>10</v>
      </c>
    </row>
    <row r="74" spans="1:12" ht="12.75">
      <c r="A74">
        <v>680</v>
      </c>
      <c r="B74" s="10">
        <v>41401</v>
      </c>
      <c r="D74">
        <v>2.9</v>
      </c>
      <c r="E74">
        <f t="shared" si="0"/>
        <v>-0.10000000000000009</v>
      </c>
      <c r="F74">
        <f t="shared" si="1"/>
        <v>0.4000000000000001</v>
      </c>
      <c r="G74">
        <v>11.8</v>
      </c>
      <c r="H74">
        <v>1.7</v>
      </c>
      <c r="I74">
        <v>10.1</v>
      </c>
      <c r="J74">
        <v>-0.6</v>
      </c>
      <c r="K74">
        <v>2.8</v>
      </c>
      <c r="L74">
        <v>9</v>
      </c>
    </row>
    <row r="75" spans="1:12" ht="12.75">
      <c r="A75">
        <v>680</v>
      </c>
      <c r="B75" s="10">
        <v>41402</v>
      </c>
      <c r="D75">
        <v>2.6</v>
      </c>
      <c r="E75">
        <f t="shared" si="0"/>
        <v>0.2999999999999998</v>
      </c>
      <c r="F75">
        <f t="shared" si="1"/>
        <v>0.27999999999999997</v>
      </c>
      <c r="G75">
        <v>11.9</v>
      </c>
      <c r="H75">
        <v>0.8</v>
      </c>
      <c r="I75">
        <v>8.1</v>
      </c>
      <c r="J75">
        <v>0.5</v>
      </c>
      <c r="K75">
        <v>3.2</v>
      </c>
      <c r="L75">
        <v>7</v>
      </c>
    </row>
    <row r="76" spans="1:12" ht="12.75">
      <c r="A76">
        <v>680</v>
      </c>
      <c r="B76" s="10">
        <v>41403</v>
      </c>
      <c r="D76">
        <v>3.2</v>
      </c>
      <c r="E76">
        <f t="shared" si="0"/>
        <v>-0.6000000000000001</v>
      </c>
      <c r="F76">
        <f t="shared" si="1"/>
        <v>-0.020000000000000018</v>
      </c>
      <c r="G76">
        <v>12.6</v>
      </c>
      <c r="H76">
        <v>0.2</v>
      </c>
      <c r="I76">
        <v>5</v>
      </c>
      <c r="J76">
        <v>0.2</v>
      </c>
      <c r="K76">
        <v>1.7</v>
      </c>
      <c r="L76">
        <v>11</v>
      </c>
    </row>
    <row r="77" spans="1:12" ht="12.75">
      <c r="A77">
        <v>680</v>
      </c>
      <c r="B77" s="10">
        <v>41404</v>
      </c>
      <c r="D77">
        <v>3.1</v>
      </c>
      <c r="E77">
        <f t="shared" si="0"/>
        <v>0.10000000000000009</v>
      </c>
      <c r="F77">
        <f t="shared" si="1"/>
        <v>-0.020000000000000018</v>
      </c>
      <c r="G77">
        <v>12.7</v>
      </c>
      <c r="H77">
        <v>-2.1</v>
      </c>
      <c r="I77">
        <v>7.6</v>
      </c>
      <c r="J77">
        <v>-2.1</v>
      </c>
      <c r="K77">
        <v>2.5</v>
      </c>
      <c r="L77">
        <v>10</v>
      </c>
    </row>
    <row r="78" spans="1:12" ht="12.75">
      <c r="A78">
        <v>680</v>
      </c>
      <c r="B78" s="10">
        <v>41405</v>
      </c>
      <c r="D78">
        <v>2.5</v>
      </c>
      <c r="E78">
        <f t="shared" si="0"/>
        <v>0.6000000000000001</v>
      </c>
      <c r="F78">
        <f t="shared" si="1"/>
        <v>0.05999999999999996</v>
      </c>
      <c r="G78">
        <v>12.7</v>
      </c>
      <c r="H78">
        <v>-1</v>
      </c>
      <c r="I78">
        <v>11.9</v>
      </c>
      <c r="J78">
        <v>-3.8</v>
      </c>
      <c r="K78">
        <v>3.3</v>
      </c>
      <c r="L78">
        <v>9</v>
      </c>
    </row>
    <row r="79" spans="1:12" ht="12.75">
      <c r="A79">
        <v>680</v>
      </c>
      <c r="B79" s="10">
        <v>41406</v>
      </c>
      <c r="D79">
        <v>2.1</v>
      </c>
      <c r="E79">
        <f t="shared" si="0"/>
        <v>0.3999999999999999</v>
      </c>
      <c r="F79">
        <f t="shared" si="1"/>
        <v>0.15999999999999998</v>
      </c>
      <c r="G79">
        <v>12.7</v>
      </c>
      <c r="H79">
        <v>1.7</v>
      </c>
      <c r="I79">
        <v>13.7</v>
      </c>
      <c r="J79">
        <v>-3.2</v>
      </c>
      <c r="K79">
        <v>5</v>
      </c>
      <c r="L79">
        <v>6</v>
      </c>
    </row>
    <row r="80" spans="1:12" ht="12.75">
      <c r="A80">
        <v>680</v>
      </c>
      <c r="B80" s="10">
        <v>41407</v>
      </c>
      <c r="D80">
        <v>1.3</v>
      </c>
      <c r="E80">
        <f t="shared" si="0"/>
        <v>0.8</v>
      </c>
      <c r="F80">
        <f t="shared" si="1"/>
        <v>0.26</v>
      </c>
      <c r="G80">
        <v>12.7</v>
      </c>
      <c r="H80">
        <v>0.4</v>
      </c>
      <c r="I80">
        <v>16.2</v>
      </c>
      <c r="J80">
        <v>0.4</v>
      </c>
      <c r="K80">
        <v>7.3</v>
      </c>
      <c r="L80">
        <v>3</v>
      </c>
    </row>
    <row r="81" spans="1:12" ht="12.75">
      <c r="A81">
        <v>680</v>
      </c>
      <c r="B81" s="10">
        <v>41408</v>
      </c>
      <c r="D81">
        <v>0.7</v>
      </c>
      <c r="E81">
        <f t="shared" si="0"/>
        <v>0.6000000000000001</v>
      </c>
      <c r="F81">
        <f t="shared" si="1"/>
        <v>0.5</v>
      </c>
      <c r="G81">
        <v>12.7</v>
      </c>
      <c r="H81">
        <v>1.2</v>
      </c>
      <c r="I81">
        <v>18.9</v>
      </c>
      <c r="J81">
        <v>-1.3</v>
      </c>
      <c r="K81">
        <v>7.9</v>
      </c>
      <c r="L81">
        <v>1</v>
      </c>
    </row>
    <row r="82" spans="1:12" ht="12.75">
      <c r="A82">
        <v>680</v>
      </c>
      <c r="B82" s="10">
        <v>41409</v>
      </c>
      <c r="D82">
        <v>0.5</v>
      </c>
      <c r="E82">
        <f t="shared" si="0"/>
        <v>0.19999999999999996</v>
      </c>
      <c r="F82">
        <f t="shared" si="1"/>
        <v>0.5200000000000001</v>
      </c>
      <c r="G82">
        <v>13</v>
      </c>
      <c r="H82">
        <v>4</v>
      </c>
      <c r="I82">
        <v>20</v>
      </c>
      <c r="J82">
        <v>-0.8</v>
      </c>
      <c r="K82">
        <v>7.5</v>
      </c>
      <c r="L82">
        <v>1</v>
      </c>
    </row>
    <row r="83" spans="1:12" ht="12.75">
      <c r="A83">
        <v>680</v>
      </c>
      <c r="B83" s="10">
        <v>41410</v>
      </c>
      <c r="D83">
        <v>0.5</v>
      </c>
      <c r="E83">
        <f t="shared" si="0"/>
        <v>0</v>
      </c>
      <c r="F83">
        <f t="shared" si="1"/>
        <v>0.4</v>
      </c>
      <c r="G83">
        <v>13</v>
      </c>
      <c r="H83">
        <v>3.4</v>
      </c>
      <c r="I83">
        <v>16.7</v>
      </c>
      <c r="J83">
        <v>2.9</v>
      </c>
      <c r="K83">
        <v>7</v>
      </c>
      <c r="L83">
        <v>1</v>
      </c>
    </row>
    <row r="84" spans="1:12" ht="12.75">
      <c r="A84">
        <v>680</v>
      </c>
      <c r="B84" s="10">
        <v>41411</v>
      </c>
      <c r="D84">
        <v>0.3</v>
      </c>
      <c r="E84">
        <f t="shared" si="0"/>
        <v>0.2</v>
      </c>
      <c r="F84">
        <f t="shared" si="1"/>
        <v>0.36</v>
      </c>
      <c r="G84">
        <v>13</v>
      </c>
      <c r="H84">
        <v>1.5</v>
      </c>
      <c r="I84">
        <v>17.5</v>
      </c>
      <c r="J84">
        <v>1.5</v>
      </c>
      <c r="K84">
        <v>7.9</v>
      </c>
      <c r="L84">
        <v>0</v>
      </c>
    </row>
    <row r="85" spans="1:12" ht="12.75">
      <c r="A85" s="9">
        <v>680</v>
      </c>
      <c r="B85" s="13">
        <v>41412</v>
      </c>
      <c r="C85" s="9"/>
      <c r="D85" s="9">
        <v>0</v>
      </c>
      <c r="E85" s="9">
        <f t="shared" si="0"/>
        <v>0.3</v>
      </c>
      <c r="F85" s="9">
        <f t="shared" si="1"/>
        <v>0.26</v>
      </c>
      <c r="G85" s="9">
        <v>13</v>
      </c>
      <c r="H85" s="9">
        <v>0.5</v>
      </c>
      <c r="I85" s="9">
        <v>19.1</v>
      </c>
      <c r="J85" s="9">
        <v>-0.9</v>
      </c>
      <c r="K85" s="9">
        <v>8.8</v>
      </c>
      <c r="L85" s="9">
        <v>0</v>
      </c>
    </row>
    <row r="86" spans="4:11" ht="12.75">
      <c r="D86" s="14" t="s">
        <v>54</v>
      </c>
      <c r="E86" s="36">
        <f>AVERAGE(E54:E85)</f>
        <v>0.2874999999999999</v>
      </c>
      <c r="F86" s="18">
        <f>AVERAGE(F54:F85)</f>
        <v>0.3085714285714286</v>
      </c>
      <c r="G86">
        <f>G85-G53</f>
        <v>2.5</v>
      </c>
      <c r="H86" t="s">
        <v>55</v>
      </c>
      <c r="J86" s="37" t="s">
        <v>56</v>
      </c>
      <c r="K86" s="17">
        <f>AVERAGE(K54:K85)</f>
        <v>2.9937500000000004</v>
      </c>
    </row>
    <row r="87" spans="4:6" ht="12.75">
      <c r="D87" s="14" t="s">
        <v>57</v>
      </c>
      <c r="E87" s="21">
        <f>MAX(E54:E85)</f>
        <v>0.9000000000000004</v>
      </c>
      <c r="F87" s="38">
        <f>MAX(F54:F85)</f>
        <v>0.6799999999999999</v>
      </c>
    </row>
    <row r="88" spans="4:5" ht="12.75">
      <c r="D88" s="14" t="s">
        <v>36</v>
      </c>
      <c r="E88" s="14">
        <f>COUNT(E54:E85)</f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ySplit="6" topLeftCell="A53" activePane="bottomLeft" state="frozen"/>
      <selection pane="topLeft" activeCell="A1" sqref="A1"/>
      <selection pane="bottomLeft" activeCell="E3" sqref="E3:F6"/>
    </sheetView>
  </sheetViews>
  <sheetFormatPr defaultColWidth="9.140625" defaultRowHeight="12.75"/>
  <sheetData>
    <row r="1" ht="12.75">
      <c r="A1" t="s">
        <v>48</v>
      </c>
    </row>
    <row r="3" spans="5:6" ht="12.75">
      <c r="E3" s="14"/>
      <c r="F3" s="3" t="s">
        <v>50</v>
      </c>
    </row>
    <row r="4" spans="5:6" ht="12.75">
      <c r="E4" s="14"/>
      <c r="F4" s="3" t="s">
        <v>51</v>
      </c>
    </row>
    <row r="5" spans="5:6" ht="12.75">
      <c r="E5" s="14" t="s">
        <v>52</v>
      </c>
      <c r="F5" s="35" t="s">
        <v>52</v>
      </c>
    </row>
    <row r="6" spans="1:12" ht="12.75">
      <c r="A6" t="s">
        <v>21</v>
      </c>
      <c r="B6" t="s">
        <v>2</v>
      </c>
      <c r="C6" t="s">
        <v>49</v>
      </c>
      <c r="D6" t="s">
        <v>23</v>
      </c>
      <c r="E6" s="14" t="s">
        <v>53</v>
      </c>
      <c r="F6" s="6" t="s">
        <v>53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680</v>
      </c>
      <c r="B7" s="10">
        <v>40969</v>
      </c>
      <c r="D7">
        <v>7.6</v>
      </c>
      <c r="G7">
        <v>9.1</v>
      </c>
      <c r="H7">
        <v>-4.8</v>
      </c>
      <c r="I7">
        <v>0.4</v>
      </c>
      <c r="J7">
        <v>-10.5</v>
      </c>
      <c r="K7">
        <v>-4.5</v>
      </c>
      <c r="L7">
        <v>35</v>
      </c>
    </row>
    <row r="8" spans="1:12" ht="12.75">
      <c r="A8">
        <v>680</v>
      </c>
      <c r="B8" s="10">
        <v>40970</v>
      </c>
      <c r="D8">
        <v>7.9</v>
      </c>
      <c r="G8">
        <v>9.3</v>
      </c>
      <c r="H8">
        <v>-13.8</v>
      </c>
      <c r="I8">
        <v>-2.9</v>
      </c>
      <c r="J8">
        <v>-13.9</v>
      </c>
      <c r="K8">
        <v>-6.6</v>
      </c>
      <c r="L8">
        <v>41</v>
      </c>
    </row>
    <row r="9" spans="1:12" ht="12.75">
      <c r="A9">
        <v>680</v>
      </c>
      <c r="B9" s="10">
        <v>40971</v>
      </c>
      <c r="D9">
        <v>7.9</v>
      </c>
      <c r="G9">
        <v>9.3</v>
      </c>
      <c r="H9">
        <v>-20.4</v>
      </c>
      <c r="I9">
        <v>-5.5</v>
      </c>
      <c r="J9">
        <v>-21.7</v>
      </c>
      <c r="K9">
        <v>-13.9</v>
      </c>
      <c r="L9">
        <v>40</v>
      </c>
    </row>
    <row r="10" spans="1:12" ht="12.75">
      <c r="A10">
        <v>680</v>
      </c>
      <c r="B10" s="10">
        <v>40972</v>
      </c>
      <c r="D10">
        <v>8</v>
      </c>
      <c r="G10">
        <v>9.4</v>
      </c>
      <c r="H10">
        <v>-5.8</v>
      </c>
      <c r="I10">
        <v>-1.9</v>
      </c>
      <c r="J10">
        <v>-23.4</v>
      </c>
      <c r="K10">
        <v>-10.5</v>
      </c>
      <c r="L10">
        <v>37</v>
      </c>
    </row>
    <row r="11" spans="1:12" ht="12.75">
      <c r="A11">
        <v>680</v>
      </c>
      <c r="B11" s="10">
        <v>40973</v>
      </c>
      <c r="D11">
        <v>8</v>
      </c>
      <c r="G11">
        <v>9.4</v>
      </c>
      <c r="H11">
        <v>-11.3</v>
      </c>
      <c r="I11">
        <v>6.7</v>
      </c>
      <c r="J11">
        <v>-12.3</v>
      </c>
      <c r="K11">
        <v>-3.2</v>
      </c>
      <c r="L11">
        <v>37</v>
      </c>
    </row>
    <row r="12" spans="1:12" ht="12.75">
      <c r="A12">
        <v>680</v>
      </c>
      <c r="B12" s="10">
        <v>40974</v>
      </c>
      <c r="D12">
        <v>8</v>
      </c>
      <c r="G12">
        <v>9.4</v>
      </c>
      <c r="H12">
        <v>-10.9</v>
      </c>
      <c r="I12">
        <v>7.4</v>
      </c>
      <c r="J12">
        <v>-18.4</v>
      </c>
      <c r="K12">
        <v>-5.6</v>
      </c>
      <c r="L12">
        <v>37</v>
      </c>
    </row>
    <row r="13" spans="1:12" ht="12.75">
      <c r="A13">
        <v>680</v>
      </c>
      <c r="B13" s="10">
        <v>40975</v>
      </c>
      <c r="D13">
        <v>8</v>
      </c>
      <c r="G13">
        <v>9.4</v>
      </c>
      <c r="H13">
        <v>1.6</v>
      </c>
      <c r="I13">
        <v>9.4</v>
      </c>
      <c r="J13">
        <v>-16.8</v>
      </c>
      <c r="K13">
        <v>-2</v>
      </c>
      <c r="L13">
        <v>35</v>
      </c>
    </row>
    <row r="14" spans="1:12" ht="12.75">
      <c r="A14">
        <v>680</v>
      </c>
      <c r="B14" s="10">
        <v>40976</v>
      </c>
      <c r="D14">
        <v>8</v>
      </c>
      <c r="G14">
        <v>9.4</v>
      </c>
      <c r="H14">
        <v>-10.2</v>
      </c>
      <c r="I14">
        <v>6</v>
      </c>
      <c r="J14">
        <v>-10.2</v>
      </c>
      <c r="K14">
        <v>-1.6</v>
      </c>
      <c r="L14">
        <v>35</v>
      </c>
    </row>
    <row r="15" spans="1:12" ht="12.75">
      <c r="A15">
        <v>680</v>
      </c>
      <c r="B15" s="10">
        <v>40977</v>
      </c>
      <c r="D15">
        <v>8</v>
      </c>
      <c r="G15">
        <v>9.4</v>
      </c>
      <c r="H15">
        <v>-11.3</v>
      </c>
      <c r="I15">
        <v>5</v>
      </c>
      <c r="J15">
        <v>-15.1</v>
      </c>
      <c r="K15">
        <v>-4.9</v>
      </c>
      <c r="L15">
        <v>35</v>
      </c>
    </row>
    <row r="16" spans="1:12" ht="12.75">
      <c r="A16">
        <v>680</v>
      </c>
      <c r="B16" s="10">
        <v>40978</v>
      </c>
      <c r="D16">
        <v>8</v>
      </c>
      <c r="G16">
        <v>9.4</v>
      </c>
      <c r="H16">
        <v>-10.5</v>
      </c>
      <c r="I16">
        <v>8.3</v>
      </c>
      <c r="J16">
        <v>-19.1</v>
      </c>
      <c r="K16">
        <v>-5.4</v>
      </c>
      <c r="L16">
        <v>35</v>
      </c>
    </row>
    <row r="17" spans="1:12" ht="12.75">
      <c r="A17">
        <v>680</v>
      </c>
      <c r="B17" s="10">
        <v>40979</v>
      </c>
      <c r="D17">
        <v>8</v>
      </c>
      <c r="G17">
        <v>9.6</v>
      </c>
      <c r="H17">
        <v>-5.7</v>
      </c>
      <c r="I17">
        <v>9</v>
      </c>
      <c r="J17">
        <v>-16.4</v>
      </c>
      <c r="K17">
        <v>-3.1</v>
      </c>
      <c r="L17">
        <v>34</v>
      </c>
    </row>
    <row r="18" spans="1:12" ht="12.75">
      <c r="A18">
        <v>680</v>
      </c>
      <c r="B18" s="10">
        <v>40980</v>
      </c>
      <c r="D18">
        <v>8</v>
      </c>
      <c r="G18">
        <v>9.6</v>
      </c>
      <c r="H18">
        <v>-6.2</v>
      </c>
      <c r="I18">
        <v>8.5</v>
      </c>
      <c r="J18">
        <v>-10.6</v>
      </c>
      <c r="K18">
        <v>-1.3</v>
      </c>
      <c r="L18">
        <v>34</v>
      </c>
    </row>
    <row r="19" spans="1:12" ht="12.75">
      <c r="A19">
        <v>680</v>
      </c>
      <c r="B19" s="10">
        <v>40981</v>
      </c>
      <c r="D19">
        <v>8</v>
      </c>
      <c r="G19">
        <v>9.6</v>
      </c>
      <c r="H19">
        <v>-7.5</v>
      </c>
      <c r="I19">
        <v>9</v>
      </c>
      <c r="J19">
        <v>-11.5</v>
      </c>
      <c r="K19">
        <v>-1.3</v>
      </c>
      <c r="L19">
        <v>33</v>
      </c>
    </row>
    <row r="20" spans="1:12" ht="12.75">
      <c r="A20">
        <v>680</v>
      </c>
      <c r="B20" s="10">
        <v>40982</v>
      </c>
      <c r="D20">
        <v>8</v>
      </c>
      <c r="G20">
        <v>9.6</v>
      </c>
      <c r="H20">
        <v>-6.4</v>
      </c>
      <c r="I20">
        <v>10</v>
      </c>
      <c r="J20">
        <v>-12.7</v>
      </c>
      <c r="K20">
        <v>-1.2</v>
      </c>
      <c r="L20">
        <v>33</v>
      </c>
    </row>
    <row r="21" spans="1:12" ht="12.75">
      <c r="A21">
        <v>680</v>
      </c>
      <c r="B21" s="10">
        <v>40983</v>
      </c>
      <c r="D21">
        <v>8</v>
      </c>
      <c r="G21">
        <v>9.6</v>
      </c>
      <c r="H21">
        <v>-7.1</v>
      </c>
      <c r="I21">
        <v>10.8</v>
      </c>
      <c r="J21">
        <v>-13.3</v>
      </c>
      <c r="K21">
        <v>-1.4</v>
      </c>
      <c r="L21">
        <v>33</v>
      </c>
    </row>
    <row r="22" spans="1:12" ht="12.75">
      <c r="A22">
        <v>680</v>
      </c>
      <c r="B22" s="10">
        <v>40984</v>
      </c>
      <c r="D22">
        <v>8</v>
      </c>
      <c r="G22">
        <v>9.6</v>
      </c>
      <c r="H22">
        <v>-3.9</v>
      </c>
      <c r="I22">
        <v>11.3</v>
      </c>
      <c r="J22">
        <v>-11.8</v>
      </c>
      <c r="K22">
        <v>-0.2</v>
      </c>
      <c r="L22">
        <v>33</v>
      </c>
    </row>
    <row r="23" spans="1:12" ht="12.75">
      <c r="A23">
        <v>680</v>
      </c>
      <c r="B23" s="10">
        <v>40985</v>
      </c>
      <c r="D23">
        <v>8</v>
      </c>
      <c r="G23">
        <v>9.6</v>
      </c>
      <c r="H23">
        <v>-3.4</v>
      </c>
      <c r="I23">
        <v>12.1</v>
      </c>
      <c r="J23">
        <v>-9.4</v>
      </c>
      <c r="K23">
        <v>1.2</v>
      </c>
      <c r="L23">
        <v>33</v>
      </c>
    </row>
    <row r="24" spans="1:12" ht="12.75">
      <c r="A24">
        <v>680</v>
      </c>
      <c r="B24" s="10">
        <v>40986</v>
      </c>
      <c r="D24">
        <v>8</v>
      </c>
      <c r="G24">
        <v>9.6</v>
      </c>
      <c r="H24">
        <v>-1.5</v>
      </c>
      <c r="I24">
        <v>11.7</v>
      </c>
      <c r="J24">
        <v>-8.9</v>
      </c>
      <c r="K24">
        <v>1.8</v>
      </c>
      <c r="L24">
        <v>33</v>
      </c>
    </row>
    <row r="25" spans="1:12" ht="12.75">
      <c r="A25">
        <v>680</v>
      </c>
      <c r="B25" s="10">
        <v>40987</v>
      </c>
      <c r="D25">
        <v>8.1</v>
      </c>
      <c r="G25">
        <v>9.6</v>
      </c>
      <c r="H25">
        <v>-7.4</v>
      </c>
      <c r="I25">
        <v>7.9</v>
      </c>
      <c r="J25">
        <v>-7.4</v>
      </c>
      <c r="K25">
        <v>-0.7</v>
      </c>
      <c r="L25">
        <v>33</v>
      </c>
    </row>
    <row r="26" spans="1:12" ht="12.75">
      <c r="A26">
        <v>680</v>
      </c>
      <c r="B26" s="10">
        <v>40988</v>
      </c>
      <c r="D26">
        <v>8.1</v>
      </c>
      <c r="G26">
        <v>9.6</v>
      </c>
      <c r="H26">
        <v>-9</v>
      </c>
      <c r="I26">
        <v>-0.4</v>
      </c>
      <c r="J26">
        <v>-10.8</v>
      </c>
      <c r="K26">
        <v>-6.5</v>
      </c>
      <c r="L26">
        <v>34</v>
      </c>
    </row>
    <row r="27" spans="1:12" ht="12.75">
      <c r="A27">
        <v>680</v>
      </c>
      <c r="B27" s="10">
        <v>40989</v>
      </c>
      <c r="D27">
        <v>8.1</v>
      </c>
      <c r="G27">
        <v>9.6</v>
      </c>
      <c r="H27">
        <v>-9.8</v>
      </c>
      <c r="I27">
        <v>1.7</v>
      </c>
      <c r="J27">
        <v>-18</v>
      </c>
      <c r="K27">
        <v>-6.2</v>
      </c>
      <c r="L27">
        <v>34</v>
      </c>
    </row>
    <row r="28" spans="1:12" ht="12.75">
      <c r="A28">
        <v>680</v>
      </c>
      <c r="B28" s="10">
        <v>40990</v>
      </c>
      <c r="D28">
        <v>8.1</v>
      </c>
      <c r="G28">
        <v>9.6</v>
      </c>
      <c r="H28">
        <v>-5</v>
      </c>
      <c r="I28">
        <v>9.4</v>
      </c>
      <c r="J28">
        <v>-13.2</v>
      </c>
      <c r="K28">
        <v>-1.8</v>
      </c>
      <c r="L28">
        <v>33</v>
      </c>
    </row>
    <row r="29" spans="1:12" ht="12.75">
      <c r="A29">
        <v>680</v>
      </c>
      <c r="B29" s="10">
        <v>40991</v>
      </c>
      <c r="D29">
        <v>8.1</v>
      </c>
      <c r="G29">
        <v>9.6</v>
      </c>
      <c r="H29">
        <v>-3.8</v>
      </c>
      <c r="I29">
        <v>13.1</v>
      </c>
      <c r="J29">
        <v>-9.1</v>
      </c>
      <c r="K29">
        <v>1.4</v>
      </c>
      <c r="L29">
        <v>33</v>
      </c>
    </row>
    <row r="30" spans="1:12" ht="12.75">
      <c r="A30">
        <v>680</v>
      </c>
      <c r="B30" s="10">
        <v>40992</v>
      </c>
      <c r="D30">
        <v>8.1</v>
      </c>
      <c r="G30">
        <v>9.6</v>
      </c>
      <c r="H30">
        <v>-2.7</v>
      </c>
      <c r="I30">
        <v>15.9</v>
      </c>
      <c r="J30">
        <v>-8.2</v>
      </c>
      <c r="K30">
        <v>3.1</v>
      </c>
      <c r="L30">
        <v>33</v>
      </c>
    </row>
    <row r="31" spans="1:12" ht="12.75">
      <c r="A31">
        <v>680</v>
      </c>
      <c r="B31" s="10">
        <v>40993</v>
      </c>
      <c r="D31">
        <v>8.1</v>
      </c>
      <c r="G31">
        <v>9.6</v>
      </c>
      <c r="H31">
        <v>-0.4</v>
      </c>
      <c r="I31">
        <v>15.3</v>
      </c>
      <c r="J31">
        <v>-6.8</v>
      </c>
      <c r="K31">
        <v>3.9</v>
      </c>
      <c r="L31">
        <v>32</v>
      </c>
    </row>
    <row r="32" spans="1:12" ht="12.75">
      <c r="A32">
        <v>680</v>
      </c>
      <c r="B32" s="10">
        <v>40994</v>
      </c>
      <c r="D32">
        <v>8.1</v>
      </c>
      <c r="G32">
        <v>9.6</v>
      </c>
      <c r="H32">
        <v>4.1</v>
      </c>
      <c r="I32">
        <v>15.4</v>
      </c>
      <c r="J32">
        <v>-4.4</v>
      </c>
      <c r="K32">
        <v>6.1</v>
      </c>
      <c r="L32">
        <v>30</v>
      </c>
    </row>
    <row r="33" spans="1:12" s="29" customFormat="1" ht="12.75">
      <c r="A33" s="29">
        <v>680</v>
      </c>
      <c r="B33" s="30">
        <v>40995</v>
      </c>
      <c r="D33" s="29">
        <v>8.1</v>
      </c>
      <c r="G33" s="29">
        <v>9.6</v>
      </c>
      <c r="H33" s="29">
        <v>3.3</v>
      </c>
      <c r="I33" s="29">
        <v>11.9</v>
      </c>
      <c r="J33" s="29">
        <v>-0.2</v>
      </c>
      <c r="K33" s="29">
        <v>6.5</v>
      </c>
      <c r="L33" s="29">
        <v>30</v>
      </c>
    </row>
    <row r="34" spans="1:12" ht="12.75">
      <c r="A34">
        <v>680</v>
      </c>
      <c r="B34" s="10">
        <v>40996</v>
      </c>
      <c r="D34">
        <v>8</v>
      </c>
      <c r="E34" s="14">
        <f>D33-D34</f>
        <v>0.09999999999999964</v>
      </c>
      <c r="G34">
        <v>9.6</v>
      </c>
      <c r="H34">
        <v>-2.7</v>
      </c>
      <c r="I34">
        <v>12.8</v>
      </c>
      <c r="J34">
        <v>-2.7</v>
      </c>
      <c r="K34">
        <v>4.2</v>
      </c>
      <c r="L34">
        <v>30</v>
      </c>
    </row>
    <row r="35" spans="1:12" ht="12.75">
      <c r="A35">
        <v>680</v>
      </c>
      <c r="B35" s="10">
        <v>40997</v>
      </c>
      <c r="D35">
        <v>8</v>
      </c>
      <c r="E35" s="14">
        <f aca="true" t="shared" si="0" ref="E35:E42">D34-D35</f>
        <v>0</v>
      </c>
      <c r="G35">
        <v>9.6</v>
      </c>
      <c r="H35">
        <v>-2.2</v>
      </c>
      <c r="I35">
        <v>13.2</v>
      </c>
      <c r="J35">
        <v>-6.8</v>
      </c>
      <c r="K35">
        <v>3.1</v>
      </c>
      <c r="L35">
        <v>29</v>
      </c>
    </row>
    <row r="36" spans="1:12" ht="12.75">
      <c r="A36">
        <v>680</v>
      </c>
      <c r="B36" s="10">
        <v>40998</v>
      </c>
      <c r="D36">
        <v>8</v>
      </c>
      <c r="E36" s="14">
        <f t="shared" si="0"/>
        <v>0</v>
      </c>
      <c r="G36">
        <v>9.6</v>
      </c>
      <c r="H36">
        <v>-1</v>
      </c>
      <c r="I36">
        <v>12.3</v>
      </c>
      <c r="J36">
        <v>-6.5</v>
      </c>
      <c r="K36">
        <v>3.2</v>
      </c>
      <c r="L36">
        <v>29</v>
      </c>
    </row>
    <row r="37" spans="1:12" ht="12.75">
      <c r="A37">
        <v>680</v>
      </c>
      <c r="B37" s="10">
        <v>40999</v>
      </c>
      <c r="D37">
        <v>7.9</v>
      </c>
      <c r="E37" s="14">
        <f t="shared" si="0"/>
        <v>0.09999999999999964</v>
      </c>
      <c r="G37">
        <v>9.6</v>
      </c>
      <c r="H37">
        <v>-1.1</v>
      </c>
      <c r="I37">
        <v>13.8</v>
      </c>
      <c r="J37">
        <v>-4.5</v>
      </c>
      <c r="K37">
        <v>4.5</v>
      </c>
      <c r="L37">
        <v>28</v>
      </c>
    </row>
    <row r="38" spans="1:12" ht="12.75">
      <c r="A38">
        <v>680</v>
      </c>
      <c r="B38" s="10">
        <v>41000</v>
      </c>
      <c r="D38">
        <v>7.8</v>
      </c>
      <c r="E38" s="14">
        <f t="shared" si="0"/>
        <v>0.10000000000000053</v>
      </c>
      <c r="F38">
        <f>AVERAGE(E34:E38)</f>
        <v>0.05999999999999996</v>
      </c>
      <c r="G38">
        <v>9.6</v>
      </c>
      <c r="H38">
        <v>-1.3</v>
      </c>
      <c r="I38">
        <v>16.1</v>
      </c>
      <c r="J38">
        <v>-3.7</v>
      </c>
      <c r="K38">
        <v>5.2</v>
      </c>
      <c r="L38">
        <v>28</v>
      </c>
    </row>
    <row r="39" spans="1:12" ht="12.75">
      <c r="A39">
        <v>680</v>
      </c>
      <c r="B39" s="10">
        <v>41001</v>
      </c>
      <c r="D39">
        <v>7.7</v>
      </c>
      <c r="E39" s="14">
        <f t="shared" si="0"/>
        <v>0.09999999999999964</v>
      </c>
      <c r="F39">
        <f>AVERAGE(E35:E39)</f>
        <v>0.05999999999999996</v>
      </c>
      <c r="G39">
        <v>9.6</v>
      </c>
      <c r="H39">
        <v>-1</v>
      </c>
      <c r="I39">
        <v>16.3</v>
      </c>
      <c r="J39">
        <v>-5.2</v>
      </c>
      <c r="K39">
        <v>5.2</v>
      </c>
      <c r="L39">
        <v>27</v>
      </c>
    </row>
    <row r="40" spans="1:12" ht="12.75">
      <c r="A40">
        <v>680</v>
      </c>
      <c r="B40" s="10">
        <v>41002</v>
      </c>
      <c r="D40">
        <v>7.7</v>
      </c>
      <c r="E40" s="14">
        <f t="shared" si="0"/>
        <v>0</v>
      </c>
      <c r="F40">
        <f>AVERAGE(E36:E40)</f>
        <v>0.05999999999999996</v>
      </c>
      <c r="G40">
        <v>9.6</v>
      </c>
      <c r="H40">
        <v>-0.7</v>
      </c>
      <c r="I40">
        <v>4.8</v>
      </c>
      <c r="J40">
        <v>-4.2</v>
      </c>
      <c r="K40">
        <v>0.4</v>
      </c>
      <c r="L40">
        <v>27</v>
      </c>
    </row>
    <row r="41" spans="1:12" ht="12.75">
      <c r="A41">
        <v>680</v>
      </c>
      <c r="B41" s="10">
        <v>41003</v>
      </c>
      <c r="D41">
        <v>7.7</v>
      </c>
      <c r="E41" s="14">
        <f t="shared" si="0"/>
        <v>0</v>
      </c>
      <c r="F41">
        <f>AVERAGE(E37:E41)</f>
        <v>0.05999999999999996</v>
      </c>
      <c r="G41">
        <v>9.6</v>
      </c>
      <c r="H41">
        <v>-2.6</v>
      </c>
      <c r="I41">
        <v>7</v>
      </c>
      <c r="J41">
        <v>-2.6</v>
      </c>
      <c r="K41">
        <v>1.3</v>
      </c>
      <c r="L41">
        <v>27</v>
      </c>
    </row>
    <row r="42" spans="1:12" ht="12.75">
      <c r="A42">
        <v>680</v>
      </c>
      <c r="B42" s="10">
        <v>41004</v>
      </c>
      <c r="D42">
        <v>7.7</v>
      </c>
      <c r="E42" s="14">
        <f t="shared" si="0"/>
        <v>0</v>
      </c>
      <c r="F42">
        <f>AVERAGE(E38:E42)</f>
        <v>0.040000000000000036</v>
      </c>
      <c r="G42">
        <v>9.6</v>
      </c>
      <c r="H42">
        <v>-2.3</v>
      </c>
      <c r="I42">
        <v>12.8</v>
      </c>
      <c r="J42">
        <v>-5.7</v>
      </c>
      <c r="K42">
        <v>3.4</v>
      </c>
      <c r="L42">
        <v>26</v>
      </c>
    </row>
    <row r="43" spans="1:12" ht="12.75">
      <c r="A43">
        <v>680</v>
      </c>
      <c r="B43" s="10">
        <v>41005</v>
      </c>
      <c r="D43">
        <v>7.6</v>
      </c>
      <c r="E43" s="14">
        <f aca="true" t="shared" si="1" ref="E43:E48">D42-D43</f>
        <v>0.10000000000000053</v>
      </c>
      <c r="F43">
        <f aca="true" t="shared" si="2" ref="F43:F48">AVERAGE(E39:E43)</f>
        <v>0.040000000000000036</v>
      </c>
      <c r="G43">
        <v>9.6</v>
      </c>
      <c r="H43">
        <v>4.7</v>
      </c>
      <c r="I43">
        <v>13.8</v>
      </c>
      <c r="J43">
        <v>-6</v>
      </c>
      <c r="K43">
        <v>4.4</v>
      </c>
      <c r="L43">
        <v>24</v>
      </c>
    </row>
    <row r="44" spans="1:12" ht="12.75">
      <c r="A44">
        <v>680</v>
      </c>
      <c r="B44" s="10">
        <v>41006</v>
      </c>
      <c r="D44">
        <v>7.4</v>
      </c>
      <c r="E44" s="14">
        <f t="shared" si="1"/>
        <v>0.1999999999999993</v>
      </c>
      <c r="F44">
        <f t="shared" si="2"/>
        <v>0.05999999999999996</v>
      </c>
      <c r="G44">
        <v>9.6</v>
      </c>
      <c r="H44">
        <v>-1.3</v>
      </c>
      <c r="I44">
        <v>10.9</v>
      </c>
      <c r="J44">
        <v>-1.6</v>
      </c>
      <c r="K44">
        <v>4.3</v>
      </c>
      <c r="L44">
        <v>24</v>
      </c>
    </row>
    <row r="45" spans="1:12" ht="12.75">
      <c r="A45">
        <v>680</v>
      </c>
      <c r="B45" s="10">
        <v>41007</v>
      </c>
      <c r="D45">
        <v>7.3</v>
      </c>
      <c r="E45" s="14">
        <f t="shared" si="1"/>
        <v>0.10000000000000053</v>
      </c>
      <c r="F45">
        <f t="shared" si="2"/>
        <v>0.08000000000000007</v>
      </c>
      <c r="G45">
        <v>9.6</v>
      </c>
      <c r="H45">
        <v>-5</v>
      </c>
      <c r="I45">
        <v>11.3</v>
      </c>
      <c r="J45">
        <v>-7.4</v>
      </c>
      <c r="K45">
        <v>1.8</v>
      </c>
      <c r="L45">
        <v>24</v>
      </c>
    </row>
    <row r="46" spans="1:12" ht="12.75">
      <c r="A46">
        <v>680</v>
      </c>
      <c r="B46" s="10">
        <v>41008</v>
      </c>
      <c r="D46">
        <v>7.1</v>
      </c>
      <c r="E46" s="14">
        <f t="shared" si="1"/>
        <v>0.20000000000000018</v>
      </c>
      <c r="F46">
        <f t="shared" si="2"/>
        <v>0.1200000000000001</v>
      </c>
      <c r="G46">
        <v>9.6</v>
      </c>
      <c r="H46">
        <v>-2.8</v>
      </c>
      <c r="I46">
        <v>13.4</v>
      </c>
      <c r="J46">
        <v>-9.3</v>
      </c>
      <c r="K46">
        <v>2.4</v>
      </c>
      <c r="L46">
        <v>23</v>
      </c>
    </row>
    <row r="47" spans="1:12" ht="12.75">
      <c r="A47">
        <v>680</v>
      </c>
      <c r="B47" s="10">
        <v>41009</v>
      </c>
      <c r="D47">
        <v>6.9</v>
      </c>
      <c r="E47" s="14">
        <f t="shared" si="1"/>
        <v>0.1999999999999993</v>
      </c>
      <c r="F47">
        <f t="shared" si="2"/>
        <v>0.15999999999999998</v>
      </c>
      <c r="G47">
        <v>9.6</v>
      </c>
      <c r="H47">
        <v>-1.9</v>
      </c>
      <c r="I47">
        <v>15.1</v>
      </c>
      <c r="J47">
        <v>-6.7</v>
      </c>
      <c r="K47">
        <v>4.2</v>
      </c>
      <c r="L47">
        <v>22</v>
      </c>
    </row>
    <row r="48" spans="1:12" ht="12.75">
      <c r="A48">
        <v>680</v>
      </c>
      <c r="B48" s="10">
        <v>41010</v>
      </c>
      <c r="D48">
        <v>6.7</v>
      </c>
      <c r="E48" s="14">
        <f t="shared" si="1"/>
        <v>0.20000000000000018</v>
      </c>
      <c r="F48">
        <f t="shared" si="2"/>
        <v>0.17999999999999988</v>
      </c>
      <c r="G48">
        <v>9.6</v>
      </c>
      <c r="H48">
        <v>0.4</v>
      </c>
      <c r="I48">
        <v>16.1</v>
      </c>
      <c r="J48">
        <v>-5.9</v>
      </c>
      <c r="K48">
        <v>5.5</v>
      </c>
      <c r="L48">
        <v>20</v>
      </c>
    </row>
    <row r="49" spans="1:12" ht="12.75">
      <c r="A49">
        <v>680</v>
      </c>
      <c r="B49" s="10">
        <v>41011</v>
      </c>
      <c r="D49">
        <v>6.4</v>
      </c>
      <c r="E49" s="14">
        <f aca="true" t="shared" si="3" ref="E49:E67">D48-D49</f>
        <v>0.2999999999999998</v>
      </c>
      <c r="F49">
        <f aca="true" t="shared" si="4" ref="F49:F67">AVERAGE(E45:E49)</f>
        <v>0.2</v>
      </c>
      <c r="G49">
        <v>9.6</v>
      </c>
      <c r="H49">
        <v>0.8</v>
      </c>
      <c r="I49">
        <v>15.6</v>
      </c>
      <c r="J49">
        <v>-2.3</v>
      </c>
      <c r="K49">
        <v>5.9</v>
      </c>
      <c r="L49">
        <v>19</v>
      </c>
    </row>
    <row r="50" spans="1:12" ht="12.75">
      <c r="A50">
        <v>680</v>
      </c>
      <c r="B50" s="10">
        <v>41012</v>
      </c>
      <c r="D50">
        <v>6.3</v>
      </c>
      <c r="E50" s="14">
        <f t="shared" si="3"/>
        <v>0.10000000000000053</v>
      </c>
      <c r="F50">
        <f t="shared" si="4"/>
        <v>0.2</v>
      </c>
      <c r="G50">
        <v>9.6</v>
      </c>
      <c r="H50">
        <v>-1.2</v>
      </c>
      <c r="I50">
        <v>7.4</v>
      </c>
      <c r="J50">
        <v>-2.6</v>
      </c>
      <c r="K50">
        <v>1.4</v>
      </c>
      <c r="L50">
        <v>18</v>
      </c>
    </row>
    <row r="51" spans="1:12" ht="12.75">
      <c r="A51">
        <v>680</v>
      </c>
      <c r="B51" s="10">
        <v>41013</v>
      </c>
      <c r="D51">
        <v>6.2</v>
      </c>
      <c r="E51" s="14">
        <f t="shared" si="3"/>
        <v>0.09999999999999964</v>
      </c>
      <c r="F51">
        <f t="shared" si="4"/>
        <v>0.17999999999999988</v>
      </c>
      <c r="G51">
        <v>9.6</v>
      </c>
      <c r="H51">
        <v>-2</v>
      </c>
      <c r="I51">
        <v>6.8</v>
      </c>
      <c r="J51">
        <v>-4</v>
      </c>
      <c r="K51">
        <v>0.7</v>
      </c>
      <c r="L51">
        <v>17</v>
      </c>
    </row>
    <row r="52" spans="1:12" ht="12.75">
      <c r="A52">
        <v>680</v>
      </c>
      <c r="B52" s="10">
        <v>41014</v>
      </c>
      <c r="D52">
        <v>6.3</v>
      </c>
      <c r="E52" s="14">
        <f t="shared" si="3"/>
        <v>-0.09999999999999964</v>
      </c>
      <c r="F52">
        <f t="shared" si="4"/>
        <v>0.1200000000000001</v>
      </c>
      <c r="G52">
        <v>9.7</v>
      </c>
      <c r="H52">
        <v>-4.1</v>
      </c>
      <c r="I52">
        <v>5.8</v>
      </c>
      <c r="J52">
        <v>-4.6</v>
      </c>
      <c r="K52">
        <v>-1</v>
      </c>
      <c r="L52">
        <v>19</v>
      </c>
    </row>
    <row r="53" spans="1:12" ht="12.75">
      <c r="A53">
        <v>680</v>
      </c>
      <c r="B53" s="10">
        <v>41015</v>
      </c>
      <c r="D53">
        <v>6.4</v>
      </c>
      <c r="E53" s="14">
        <f t="shared" si="3"/>
        <v>-0.10000000000000053</v>
      </c>
      <c r="F53">
        <f t="shared" si="4"/>
        <v>0.05999999999999996</v>
      </c>
      <c r="G53">
        <v>9.8</v>
      </c>
      <c r="H53">
        <v>-4.3</v>
      </c>
      <c r="I53">
        <v>5.1</v>
      </c>
      <c r="J53">
        <v>-4.8</v>
      </c>
      <c r="K53">
        <v>-1.1</v>
      </c>
      <c r="L53">
        <v>20</v>
      </c>
    </row>
    <row r="54" spans="1:12" ht="12.75">
      <c r="A54">
        <v>680</v>
      </c>
      <c r="B54" s="10">
        <v>41016</v>
      </c>
      <c r="D54">
        <v>6.4</v>
      </c>
      <c r="E54" s="14">
        <f t="shared" si="3"/>
        <v>0</v>
      </c>
      <c r="F54">
        <f t="shared" si="4"/>
        <v>0</v>
      </c>
      <c r="G54">
        <v>9.8</v>
      </c>
      <c r="H54">
        <v>-5.6</v>
      </c>
      <c r="I54">
        <v>5.1</v>
      </c>
      <c r="J54">
        <v>-6.7</v>
      </c>
      <c r="K54">
        <v>-0.9</v>
      </c>
      <c r="L54">
        <v>20</v>
      </c>
    </row>
    <row r="55" spans="1:12" ht="12.75">
      <c r="A55">
        <v>680</v>
      </c>
      <c r="B55" s="10">
        <v>41017</v>
      </c>
      <c r="D55">
        <v>6.2</v>
      </c>
      <c r="E55" s="14">
        <f t="shared" si="3"/>
        <v>0.20000000000000018</v>
      </c>
      <c r="F55">
        <f t="shared" si="4"/>
        <v>0.019999999999999928</v>
      </c>
      <c r="G55">
        <v>9.9</v>
      </c>
      <c r="H55">
        <v>-3</v>
      </c>
      <c r="I55">
        <v>10.2</v>
      </c>
      <c r="J55">
        <v>-9</v>
      </c>
      <c r="K55">
        <v>1.2</v>
      </c>
      <c r="L55">
        <v>18</v>
      </c>
    </row>
    <row r="56" spans="1:12" ht="12.75">
      <c r="A56">
        <v>680</v>
      </c>
      <c r="B56" s="10">
        <v>41018</v>
      </c>
      <c r="D56">
        <v>5.7</v>
      </c>
      <c r="E56" s="14">
        <f t="shared" si="3"/>
        <v>0.5</v>
      </c>
      <c r="F56">
        <f t="shared" si="4"/>
        <v>0.1</v>
      </c>
      <c r="G56">
        <v>9.9</v>
      </c>
      <c r="H56">
        <v>2.6</v>
      </c>
      <c r="I56">
        <v>12.6</v>
      </c>
      <c r="J56">
        <v>-5.8</v>
      </c>
      <c r="K56">
        <v>4.4</v>
      </c>
      <c r="L56">
        <v>15</v>
      </c>
    </row>
    <row r="57" spans="1:12" ht="12.75">
      <c r="A57">
        <v>680</v>
      </c>
      <c r="B57" s="10">
        <v>41019</v>
      </c>
      <c r="D57">
        <v>5.5</v>
      </c>
      <c r="E57" s="14">
        <f t="shared" si="3"/>
        <v>0.20000000000000018</v>
      </c>
      <c r="F57">
        <f t="shared" si="4"/>
        <v>0.15999999999999998</v>
      </c>
      <c r="G57">
        <v>9.9</v>
      </c>
      <c r="H57">
        <v>0</v>
      </c>
      <c r="I57">
        <v>8.7</v>
      </c>
      <c r="J57">
        <v>-0.8</v>
      </c>
      <c r="K57">
        <v>2.9</v>
      </c>
      <c r="L57">
        <v>15</v>
      </c>
    </row>
    <row r="58" spans="1:12" ht="12.75">
      <c r="A58">
        <v>680</v>
      </c>
      <c r="B58" s="10">
        <v>41020</v>
      </c>
      <c r="D58">
        <v>4.5</v>
      </c>
      <c r="E58" s="14">
        <f t="shared" si="3"/>
        <v>1</v>
      </c>
      <c r="F58">
        <f t="shared" si="4"/>
        <v>0.38000000000000006</v>
      </c>
      <c r="G58">
        <v>9.9</v>
      </c>
      <c r="H58">
        <v>-1.1</v>
      </c>
      <c r="I58">
        <v>13</v>
      </c>
      <c r="J58">
        <v>-1.7</v>
      </c>
      <c r="K58">
        <v>4.8</v>
      </c>
      <c r="L58">
        <v>15</v>
      </c>
    </row>
    <row r="59" spans="1:12" ht="12.75">
      <c r="A59">
        <v>680</v>
      </c>
      <c r="B59" s="10">
        <v>41021</v>
      </c>
      <c r="D59">
        <v>3.6</v>
      </c>
      <c r="E59" s="14">
        <f t="shared" si="3"/>
        <v>0.8999999999999999</v>
      </c>
      <c r="F59">
        <f t="shared" si="4"/>
        <v>0.56</v>
      </c>
      <c r="G59">
        <v>10</v>
      </c>
      <c r="H59">
        <v>-0.8</v>
      </c>
      <c r="I59">
        <v>16.3</v>
      </c>
      <c r="J59">
        <v>-3.9</v>
      </c>
      <c r="K59">
        <v>6.2</v>
      </c>
      <c r="L59">
        <v>13</v>
      </c>
    </row>
    <row r="60" spans="1:12" ht="12.75">
      <c r="A60">
        <v>680</v>
      </c>
      <c r="B60" s="10">
        <v>41022</v>
      </c>
      <c r="D60">
        <v>3.3</v>
      </c>
      <c r="E60" s="14">
        <f t="shared" si="3"/>
        <v>0.30000000000000027</v>
      </c>
      <c r="F60">
        <f t="shared" si="4"/>
        <v>0.5800000000000001</v>
      </c>
      <c r="G60">
        <v>10</v>
      </c>
      <c r="H60">
        <v>0</v>
      </c>
      <c r="I60">
        <v>18.5</v>
      </c>
      <c r="J60">
        <v>-3.4</v>
      </c>
      <c r="K60">
        <v>7.1</v>
      </c>
      <c r="L60">
        <v>11</v>
      </c>
    </row>
    <row r="61" spans="1:12" ht="12.75">
      <c r="A61">
        <v>680</v>
      </c>
      <c r="B61" s="10">
        <v>41023</v>
      </c>
      <c r="D61">
        <v>2.9</v>
      </c>
      <c r="E61" s="14">
        <f t="shared" si="3"/>
        <v>0.3999999999999999</v>
      </c>
      <c r="F61">
        <f t="shared" si="4"/>
        <v>0.56</v>
      </c>
      <c r="G61">
        <v>10</v>
      </c>
      <c r="H61">
        <v>0</v>
      </c>
      <c r="I61">
        <v>19.3</v>
      </c>
      <c r="J61">
        <v>-2.6</v>
      </c>
      <c r="K61">
        <v>8.1</v>
      </c>
      <c r="L61">
        <v>10</v>
      </c>
    </row>
    <row r="62" spans="1:12" ht="12.75">
      <c r="A62">
        <v>680</v>
      </c>
      <c r="B62" s="10">
        <v>41024</v>
      </c>
      <c r="D62">
        <v>2.4</v>
      </c>
      <c r="E62" s="14">
        <f t="shared" si="3"/>
        <v>0.5</v>
      </c>
      <c r="F62">
        <f t="shared" si="4"/>
        <v>0.62</v>
      </c>
      <c r="G62">
        <v>10</v>
      </c>
      <c r="H62">
        <v>0.3</v>
      </c>
      <c r="I62">
        <v>18.7</v>
      </c>
      <c r="J62">
        <v>-1.8</v>
      </c>
      <c r="K62">
        <v>8.2</v>
      </c>
      <c r="L62">
        <v>5</v>
      </c>
    </row>
    <row r="63" spans="1:12" ht="12.75">
      <c r="A63">
        <v>680</v>
      </c>
      <c r="B63" s="10">
        <v>41025</v>
      </c>
      <c r="D63">
        <v>1.6</v>
      </c>
      <c r="E63" s="14">
        <f t="shared" si="3"/>
        <v>0.7999999999999998</v>
      </c>
      <c r="F63">
        <f t="shared" si="4"/>
        <v>0.58</v>
      </c>
      <c r="G63">
        <v>10</v>
      </c>
      <c r="H63">
        <v>5.3</v>
      </c>
      <c r="I63">
        <v>19</v>
      </c>
      <c r="J63">
        <v>-2.1</v>
      </c>
      <c r="K63">
        <v>8.4</v>
      </c>
      <c r="L63">
        <v>1</v>
      </c>
    </row>
    <row r="64" spans="1:12" ht="12.75">
      <c r="A64">
        <v>680</v>
      </c>
      <c r="B64" s="10">
        <v>41026</v>
      </c>
      <c r="D64">
        <v>1.2</v>
      </c>
      <c r="E64" s="14">
        <f t="shared" si="3"/>
        <v>0.40000000000000013</v>
      </c>
      <c r="F64">
        <f t="shared" si="4"/>
        <v>0.4800000000000001</v>
      </c>
      <c r="G64">
        <v>10</v>
      </c>
      <c r="H64">
        <v>2.5</v>
      </c>
      <c r="I64">
        <v>16.9</v>
      </c>
      <c r="J64">
        <v>1.6</v>
      </c>
      <c r="K64">
        <v>7.5</v>
      </c>
      <c r="L64">
        <v>0</v>
      </c>
    </row>
    <row r="65" spans="1:12" ht="12.75">
      <c r="A65">
        <v>680</v>
      </c>
      <c r="B65" s="10">
        <v>41027</v>
      </c>
      <c r="D65">
        <v>0.9</v>
      </c>
      <c r="E65" s="14">
        <f t="shared" si="3"/>
        <v>0.29999999999999993</v>
      </c>
      <c r="F65">
        <f t="shared" si="4"/>
        <v>0.47999999999999987</v>
      </c>
      <c r="G65">
        <v>10</v>
      </c>
      <c r="H65">
        <v>0.3</v>
      </c>
      <c r="I65">
        <v>9.5</v>
      </c>
      <c r="J65">
        <v>-0.1</v>
      </c>
      <c r="K65">
        <v>4.3</v>
      </c>
      <c r="L65">
        <v>0</v>
      </c>
    </row>
    <row r="66" spans="1:12" ht="12.75">
      <c r="A66">
        <v>680</v>
      </c>
      <c r="B66" s="10">
        <v>41028</v>
      </c>
      <c r="D66">
        <v>0.8</v>
      </c>
      <c r="E66" s="14">
        <f t="shared" si="3"/>
        <v>0.09999999999999998</v>
      </c>
      <c r="F66">
        <f t="shared" si="4"/>
        <v>0.42000000000000004</v>
      </c>
      <c r="G66">
        <v>10</v>
      </c>
      <c r="H66">
        <v>-1.5</v>
      </c>
      <c r="I66">
        <v>10.3</v>
      </c>
      <c r="J66">
        <v>-1.5</v>
      </c>
      <c r="K66">
        <v>3.4</v>
      </c>
      <c r="L66">
        <v>0</v>
      </c>
    </row>
    <row r="67" spans="1:12" ht="12.75">
      <c r="A67">
        <v>680</v>
      </c>
      <c r="B67" s="10">
        <v>41029</v>
      </c>
      <c r="D67">
        <v>0.7</v>
      </c>
      <c r="E67" s="14">
        <f t="shared" si="3"/>
        <v>0.10000000000000009</v>
      </c>
      <c r="F67">
        <f t="shared" si="4"/>
        <v>0.34</v>
      </c>
      <c r="G67">
        <v>10</v>
      </c>
      <c r="H67">
        <v>-2.8</v>
      </c>
      <c r="I67">
        <v>12.3</v>
      </c>
      <c r="J67">
        <v>-4.8</v>
      </c>
      <c r="K67">
        <v>3.3</v>
      </c>
      <c r="L67">
        <v>0</v>
      </c>
    </row>
    <row r="68" spans="1:12" ht="12.75">
      <c r="A68">
        <v>680</v>
      </c>
      <c r="B68" s="10">
        <v>41030</v>
      </c>
      <c r="D68">
        <v>0.6</v>
      </c>
      <c r="E68" s="14">
        <f>D67-D68</f>
        <v>0.09999999999999998</v>
      </c>
      <c r="F68">
        <f>AVERAGE(E64:E68)</f>
        <v>0.2</v>
      </c>
      <c r="G68">
        <v>10</v>
      </c>
      <c r="H68">
        <v>-0.5</v>
      </c>
      <c r="I68">
        <v>14.5</v>
      </c>
      <c r="J68">
        <v>-6.2</v>
      </c>
      <c r="K68">
        <v>4.7</v>
      </c>
      <c r="L68">
        <v>0</v>
      </c>
    </row>
    <row r="69" spans="1:12" ht="12.75">
      <c r="A69">
        <v>680</v>
      </c>
      <c r="B69" s="10">
        <v>41031</v>
      </c>
      <c r="D69">
        <v>0.3</v>
      </c>
      <c r="E69" s="14">
        <f>D68-D69</f>
        <v>0.3</v>
      </c>
      <c r="F69">
        <f>AVERAGE(E65:E69)</f>
        <v>0.18</v>
      </c>
      <c r="G69">
        <v>10</v>
      </c>
      <c r="H69">
        <v>-0.5</v>
      </c>
      <c r="I69">
        <v>13.8</v>
      </c>
      <c r="J69">
        <v>-2</v>
      </c>
      <c r="K69">
        <v>5.9</v>
      </c>
      <c r="L69">
        <v>0</v>
      </c>
    </row>
    <row r="70" spans="1:12" s="9" customFormat="1" ht="12.75">
      <c r="A70" s="9">
        <v>680</v>
      </c>
      <c r="B70" s="13">
        <v>41032</v>
      </c>
      <c r="D70" s="9">
        <v>0</v>
      </c>
      <c r="E70" s="39">
        <f>D69-D70</f>
        <v>0.3</v>
      </c>
      <c r="F70" s="9">
        <f>AVERAGE(E66:E70)</f>
        <v>0.18000000000000002</v>
      </c>
      <c r="G70" s="9">
        <v>9.9</v>
      </c>
      <c r="H70" s="9">
        <v>1.3</v>
      </c>
      <c r="I70" s="9">
        <v>16.1</v>
      </c>
      <c r="J70" s="9">
        <v>-2</v>
      </c>
      <c r="K70" s="9">
        <v>7.2</v>
      </c>
      <c r="L70" s="9">
        <v>0</v>
      </c>
    </row>
    <row r="71" spans="4:11" ht="12.75">
      <c r="D71" s="14" t="s">
        <v>54</v>
      </c>
      <c r="E71" s="36">
        <f>AVERAGE(E34:E70)</f>
        <v>0.2189189189189189</v>
      </c>
      <c r="F71" s="18">
        <f>AVERAGE(F38:F70)</f>
        <v>0.22787878787878788</v>
      </c>
      <c r="G71">
        <f>G70-G33</f>
        <v>0.3000000000000007</v>
      </c>
      <c r="H71" t="s">
        <v>55</v>
      </c>
      <c r="J71" s="37" t="s">
        <v>56</v>
      </c>
      <c r="K71" s="17">
        <f>AVERAGE(K34:K70)</f>
        <v>3.9378378378378374</v>
      </c>
    </row>
    <row r="72" spans="4:6" ht="12.75">
      <c r="D72" s="14" t="s">
        <v>57</v>
      </c>
      <c r="E72" s="21">
        <f>MAX(E34:E70)</f>
        <v>1</v>
      </c>
      <c r="F72" s="38">
        <f>MAX(F38:F70)</f>
        <v>0.62</v>
      </c>
    </row>
    <row r="73" spans="4:5" ht="12.75">
      <c r="D73" s="14" t="s">
        <v>36</v>
      </c>
      <c r="E73" s="14">
        <f>COUNT(E34:E70)</f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K68" sqref="K68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5" width="12.8515625" style="0" customWidth="1"/>
    <col min="6" max="6" width="12.8515625" style="16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47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35" t="s">
        <v>52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680</v>
      </c>
      <c r="B6" s="10">
        <v>40634</v>
      </c>
      <c r="D6">
        <v>13.8</v>
      </c>
      <c r="G6">
        <v>15.9</v>
      </c>
      <c r="H6">
        <v>3.9</v>
      </c>
      <c r="I6">
        <v>11</v>
      </c>
      <c r="J6">
        <v>-0.7</v>
      </c>
      <c r="K6">
        <v>5</v>
      </c>
      <c r="L6">
        <v>48</v>
      </c>
    </row>
    <row r="7" spans="1:12" ht="12.75">
      <c r="A7">
        <v>680</v>
      </c>
      <c r="B7" s="10">
        <v>40635</v>
      </c>
      <c r="D7">
        <v>13.9</v>
      </c>
      <c r="G7">
        <v>15.9</v>
      </c>
      <c r="H7">
        <v>-3.9</v>
      </c>
      <c r="I7">
        <v>12.3</v>
      </c>
      <c r="J7">
        <v>-4</v>
      </c>
      <c r="K7">
        <v>3.8</v>
      </c>
      <c r="L7">
        <v>47</v>
      </c>
    </row>
    <row r="8" spans="1:12" ht="12.75">
      <c r="A8">
        <v>680</v>
      </c>
      <c r="B8" s="10">
        <v>40636</v>
      </c>
      <c r="D8">
        <v>14</v>
      </c>
      <c r="G8">
        <v>15.9</v>
      </c>
      <c r="H8">
        <v>7.9</v>
      </c>
      <c r="I8">
        <v>14.7</v>
      </c>
      <c r="J8">
        <v>-7.9</v>
      </c>
      <c r="K8">
        <v>5.3</v>
      </c>
      <c r="L8">
        <v>44</v>
      </c>
    </row>
    <row r="9" spans="1:12" ht="12.75">
      <c r="A9">
        <v>680</v>
      </c>
      <c r="B9" s="10">
        <v>40637</v>
      </c>
      <c r="D9">
        <v>14.2</v>
      </c>
      <c r="G9">
        <v>15.9</v>
      </c>
      <c r="H9">
        <v>-7.4</v>
      </c>
      <c r="I9">
        <v>8.1</v>
      </c>
      <c r="J9">
        <v>-8.1</v>
      </c>
      <c r="K9">
        <v>0.9</v>
      </c>
      <c r="L9">
        <v>45</v>
      </c>
    </row>
    <row r="10" spans="1:12" ht="12.75">
      <c r="A10">
        <v>680</v>
      </c>
      <c r="B10" s="10">
        <v>40638</v>
      </c>
      <c r="D10">
        <v>14.4</v>
      </c>
      <c r="G10">
        <v>15.9</v>
      </c>
      <c r="H10">
        <v>-7.9</v>
      </c>
      <c r="I10">
        <v>2.9</v>
      </c>
      <c r="J10">
        <v>-10.4</v>
      </c>
      <c r="K10">
        <v>-3.5</v>
      </c>
      <c r="L10">
        <v>45</v>
      </c>
    </row>
    <row r="11" spans="1:12" ht="12.75">
      <c r="A11">
        <v>680</v>
      </c>
      <c r="B11" s="10">
        <v>40639</v>
      </c>
      <c r="D11">
        <v>14.5</v>
      </c>
      <c r="G11">
        <v>15.9</v>
      </c>
      <c r="H11">
        <v>5</v>
      </c>
      <c r="I11">
        <v>11.7</v>
      </c>
      <c r="J11">
        <v>-11.6</v>
      </c>
      <c r="K11">
        <v>1.9</v>
      </c>
      <c r="L11">
        <v>44</v>
      </c>
    </row>
    <row r="12" spans="1:12" s="48" customFormat="1" ht="12.75">
      <c r="A12" s="48">
        <v>680</v>
      </c>
      <c r="B12" s="49">
        <v>40640</v>
      </c>
      <c r="D12" s="48">
        <v>14.5</v>
      </c>
      <c r="F12" s="50"/>
      <c r="G12" s="48">
        <v>15.9</v>
      </c>
      <c r="H12" s="48">
        <v>-1</v>
      </c>
      <c r="I12" s="48">
        <v>8.7</v>
      </c>
      <c r="J12" s="48">
        <v>-1.3</v>
      </c>
      <c r="K12" s="48">
        <v>3.5</v>
      </c>
      <c r="L12" s="48">
        <v>44</v>
      </c>
    </row>
    <row r="13" spans="1:12" ht="12.75">
      <c r="A13">
        <v>680</v>
      </c>
      <c r="B13" s="10">
        <v>40641</v>
      </c>
      <c r="D13">
        <v>14.4</v>
      </c>
      <c r="E13">
        <f>+D12-D13</f>
        <v>0.09999999999999964</v>
      </c>
      <c r="G13">
        <v>16</v>
      </c>
      <c r="H13">
        <v>2.8</v>
      </c>
      <c r="I13">
        <v>7.2</v>
      </c>
      <c r="J13">
        <v>-3</v>
      </c>
      <c r="K13">
        <v>2.1</v>
      </c>
      <c r="L13">
        <v>43</v>
      </c>
    </row>
    <row r="14" spans="1:12" ht="12.75">
      <c r="A14">
        <v>680</v>
      </c>
      <c r="B14" s="10">
        <v>40642</v>
      </c>
      <c r="D14">
        <v>14.1</v>
      </c>
      <c r="E14">
        <f aca="true" t="shared" si="0" ref="E14:E66">+D13-D14</f>
        <v>0.3000000000000007</v>
      </c>
      <c r="G14">
        <v>16</v>
      </c>
      <c r="H14">
        <v>1.9</v>
      </c>
      <c r="I14">
        <v>10.4</v>
      </c>
      <c r="J14">
        <v>0.3</v>
      </c>
      <c r="K14">
        <v>4.8</v>
      </c>
      <c r="L14">
        <v>41</v>
      </c>
    </row>
    <row r="15" spans="1:12" ht="12.75">
      <c r="A15">
        <v>680</v>
      </c>
      <c r="B15" s="10">
        <v>40643</v>
      </c>
      <c r="D15">
        <v>14.1</v>
      </c>
      <c r="E15">
        <f t="shared" si="0"/>
        <v>0</v>
      </c>
      <c r="G15">
        <v>16</v>
      </c>
      <c r="H15">
        <v>-6</v>
      </c>
      <c r="I15">
        <v>9.5</v>
      </c>
      <c r="J15">
        <v>-6.1</v>
      </c>
      <c r="K15">
        <v>2.1</v>
      </c>
      <c r="L15">
        <v>43</v>
      </c>
    </row>
    <row r="16" spans="1:12" ht="12.75">
      <c r="A16">
        <v>680</v>
      </c>
      <c r="B16" s="10">
        <v>40644</v>
      </c>
      <c r="D16">
        <v>14</v>
      </c>
      <c r="E16">
        <f t="shared" si="0"/>
        <v>0.09999999999999964</v>
      </c>
      <c r="G16">
        <v>16.1</v>
      </c>
      <c r="H16">
        <v>-6</v>
      </c>
      <c r="I16">
        <v>3.2</v>
      </c>
      <c r="J16">
        <v>-9.1</v>
      </c>
      <c r="K16">
        <v>-4.2</v>
      </c>
      <c r="L16">
        <v>-99.9</v>
      </c>
    </row>
    <row r="17" spans="1:12" ht="12.75">
      <c r="A17">
        <v>680</v>
      </c>
      <c r="B17" s="10">
        <v>40645</v>
      </c>
      <c r="D17">
        <v>14</v>
      </c>
      <c r="E17">
        <f t="shared" si="0"/>
        <v>0</v>
      </c>
      <c r="F17" s="16">
        <f>AVERAGE(E13:E17)</f>
        <v>0.1</v>
      </c>
      <c r="G17">
        <v>16.2</v>
      </c>
      <c r="H17">
        <v>-3.7</v>
      </c>
      <c r="I17">
        <v>10.5</v>
      </c>
      <c r="J17">
        <v>-6.6</v>
      </c>
      <c r="K17">
        <v>1.1</v>
      </c>
      <c r="L17">
        <v>41</v>
      </c>
    </row>
    <row r="18" spans="1:12" ht="12.75">
      <c r="A18">
        <v>680</v>
      </c>
      <c r="B18" s="10">
        <v>40646</v>
      </c>
      <c r="D18">
        <v>13.8</v>
      </c>
      <c r="E18">
        <f t="shared" si="0"/>
        <v>0.1999999999999993</v>
      </c>
      <c r="F18" s="16">
        <f aca="true" t="shared" si="1" ref="F18:F66">AVERAGE(E14:E18)</f>
        <v>0.11999999999999993</v>
      </c>
      <c r="G18">
        <v>16.2</v>
      </c>
      <c r="H18">
        <v>-2.8</v>
      </c>
      <c r="I18">
        <v>11.3</v>
      </c>
      <c r="J18">
        <v>-7.6</v>
      </c>
      <c r="K18">
        <v>2</v>
      </c>
      <c r="L18">
        <v>40</v>
      </c>
    </row>
    <row r="19" spans="1:12" ht="12.75">
      <c r="A19">
        <v>680</v>
      </c>
      <c r="B19" s="10">
        <v>40647</v>
      </c>
      <c r="D19">
        <v>13.6</v>
      </c>
      <c r="E19">
        <f t="shared" si="0"/>
        <v>0.20000000000000107</v>
      </c>
      <c r="F19" s="16">
        <f t="shared" si="1"/>
        <v>0.1</v>
      </c>
      <c r="G19">
        <v>16.2</v>
      </c>
      <c r="H19">
        <v>-0.2</v>
      </c>
      <c r="I19">
        <v>11</v>
      </c>
      <c r="J19">
        <v>-7.4</v>
      </c>
      <c r="K19">
        <v>1.7</v>
      </c>
      <c r="L19">
        <v>39</v>
      </c>
    </row>
    <row r="20" spans="1:12" ht="12.75">
      <c r="A20">
        <v>680</v>
      </c>
      <c r="B20" s="10">
        <v>40648</v>
      </c>
      <c r="D20">
        <v>13.6</v>
      </c>
      <c r="E20">
        <f t="shared" si="0"/>
        <v>0</v>
      </c>
      <c r="F20" s="16">
        <f t="shared" si="1"/>
        <v>0.1</v>
      </c>
      <c r="G20">
        <v>16.3</v>
      </c>
      <c r="H20">
        <v>-6.1</v>
      </c>
      <c r="I20">
        <v>4.7</v>
      </c>
      <c r="J20">
        <v>-6.1</v>
      </c>
      <c r="K20">
        <v>-0.7</v>
      </c>
      <c r="L20">
        <v>40</v>
      </c>
    </row>
    <row r="21" spans="1:12" ht="12.75">
      <c r="A21">
        <v>680</v>
      </c>
      <c r="B21" s="10">
        <v>40649</v>
      </c>
      <c r="D21">
        <v>13.6</v>
      </c>
      <c r="E21">
        <f t="shared" si="0"/>
        <v>0</v>
      </c>
      <c r="F21" s="16">
        <f t="shared" si="1"/>
        <v>0.08000000000000007</v>
      </c>
      <c r="G21">
        <v>16.4</v>
      </c>
      <c r="H21">
        <v>-6.6</v>
      </c>
      <c r="I21">
        <v>5.8</v>
      </c>
      <c r="J21">
        <v>-9.1</v>
      </c>
      <c r="K21">
        <v>-1.5</v>
      </c>
      <c r="L21">
        <v>38</v>
      </c>
    </row>
    <row r="22" spans="1:12" ht="12.75">
      <c r="A22">
        <v>680</v>
      </c>
      <c r="B22" s="10">
        <v>40650</v>
      </c>
      <c r="D22">
        <v>13.5</v>
      </c>
      <c r="E22">
        <f t="shared" si="0"/>
        <v>0.09999999999999964</v>
      </c>
      <c r="F22" s="16">
        <f t="shared" si="1"/>
        <v>0.1</v>
      </c>
      <c r="G22">
        <v>16.4</v>
      </c>
      <c r="H22">
        <v>-2.6</v>
      </c>
      <c r="I22">
        <v>9.8</v>
      </c>
      <c r="J22">
        <v>-8.4</v>
      </c>
      <c r="K22">
        <v>1.1</v>
      </c>
      <c r="L22">
        <v>38</v>
      </c>
    </row>
    <row r="23" spans="1:12" ht="12.75">
      <c r="A23">
        <v>680</v>
      </c>
      <c r="B23" s="10">
        <v>40651</v>
      </c>
      <c r="D23">
        <v>13.5</v>
      </c>
      <c r="E23">
        <f t="shared" si="0"/>
        <v>0</v>
      </c>
      <c r="F23" s="16">
        <f t="shared" si="1"/>
        <v>0.060000000000000143</v>
      </c>
      <c r="G23">
        <v>16.4</v>
      </c>
      <c r="H23">
        <v>1.8</v>
      </c>
      <c r="I23">
        <v>12.5</v>
      </c>
      <c r="J23">
        <v>-4.6</v>
      </c>
      <c r="K23">
        <v>4.1</v>
      </c>
      <c r="L23">
        <v>36</v>
      </c>
    </row>
    <row r="24" spans="1:12" ht="12.75">
      <c r="A24">
        <v>680</v>
      </c>
      <c r="B24" s="10">
        <v>40652</v>
      </c>
      <c r="D24">
        <v>13.8</v>
      </c>
      <c r="E24">
        <f t="shared" si="0"/>
        <v>-0.3000000000000007</v>
      </c>
      <c r="F24" s="16">
        <f t="shared" si="1"/>
        <v>-0.040000000000000216</v>
      </c>
      <c r="G24">
        <v>16.9</v>
      </c>
      <c r="H24">
        <v>0.2</v>
      </c>
      <c r="I24">
        <v>11.1</v>
      </c>
      <c r="J24">
        <v>0.2</v>
      </c>
      <c r="K24">
        <v>4.3</v>
      </c>
      <c r="L24">
        <v>36</v>
      </c>
    </row>
    <row r="25" spans="1:12" ht="12.75">
      <c r="A25">
        <v>680</v>
      </c>
      <c r="B25" s="10">
        <v>40653</v>
      </c>
      <c r="D25">
        <v>14</v>
      </c>
      <c r="E25">
        <f t="shared" si="0"/>
        <v>-0.1999999999999993</v>
      </c>
      <c r="F25" s="16">
        <f t="shared" si="1"/>
        <v>-0.08000000000000007</v>
      </c>
      <c r="G25">
        <v>17.3</v>
      </c>
      <c r="H25">
        <v>-4.7</v>
      </c>
      <c r="I25">
        <v>4.3</v>
      </c>
      <c r="J25">
        <v>-4.7</v>
      </c>
      <c r="K25">
        <v>0.6</v>
      </c>
      <c r="L25">
        <v>39</v>
      </c>
    </row>
    <row r="26" spans="1:12" ht="12.75">
      <c r="A26">
        <v>680</v>
      </c>
      <c r="B26" s="10">
        <v>40654</v>
      </c>
      <c r="D26">
        <v>14.1</v>
      </c>
      <c r="E26">
        <f t="shared" si="0"/>
        <v>-0.09999999999999964</v>
      </c>
      <c r="F26" s="16">
        <f t="shared" si="1"/>
        <v>-0.1</v>
      </c>
      <c r="G26">
        <v>17.5</v>
      </c>
      <c r="H26">
        <v>1.7</v>
      </c>
      <c r="I26">
        <v>11</v>
      </c>
      <c r="J26">
        <v>-6.6</v>
      </c>
      <c r="K26">
        <v>2.3</v>
      </c>
      <c r="L26">
        <v>34</v>
      </c>
    </row>
    <row r="27" spans="1:12" ht="12.75">
      <c r="A27">
        <v>680</v>
      </c>
      <c r="B27" s="10">
        <v>40655</v>
      </c>
      <c r="D27">
        <v>13.9</v>
      </c>
      <c r="E27">
        <f t="shared" si="0"/>
        <v>0.1999999999999993</v>
      </c>
      <c r="F27" s="16">
        <f t="shared" si="1"/>
        <v>-0.08000000000000007</v>
      </c>
      <c r="G27">
        <v>17.7</v>
      </c>
      <c r="H27">
        <v>-0.9</v>
      </c>
      <c r="I27">
        <v>11.1</v>
      </c>
      <c r="J27">
        <v>-0.9</v>
      </c>
      <c r="K27">
        <v>5.2</v>
      </c>
      <c r="L27">
        <v>31</v>
      </c>
    </row>
    <row r="28" spans="1:12" ht="12.75">
      <c r="A28">
        <v>680</v>
      </c>
      <c r="B28" s="10">
        <v>40656</v>
      </c>
      <c r="D28">
        <v>13.9</v>
      </c>
      <c r="E28">
        <f t="shared" si="0"/>
        <v>0</v>
      </c>
      <c r="F28" s="16">
        <f t="shared" si="1"/>
        <v>-0.08000000000000007</v>
      </c>
      <c r="G28">
        <v>17.8</v>
      </c>
      <c r="H28">
        <v>-1.3</v>
      </c>
      <c r="I28">
        <v>6</v>
      </c>
      <c r="J28">
        <v>-2.1</v>
      </c>
      <c r="K28">
        <v>0.8</v>
      </c>
      <c r="L28">
        <v>35</v>
      </c>
    </row>
    <row r="29" spans="1:12" ht="12.75">
      <c r="A29">
        <v>680</v>
      </c>
      <c r="B29" s="10">
        <v>40657</v>
      </c>
      <c r="D29">
        <v>14.4</v>
      </c>
      <c r="E29">
        <f t="shared" si="0"/>
        <v>-0.5</v>
      </c>
      <c r="F29" s="16">
        <f t="shared" si="1"/>
        <v>-0.11999999999999993</v>
      </c>
      <c r="G29">
        <v>18.2</v>
      </c>
      <c r="H29">
        <v>0.5</v>
      </c>
      <c r="I29">
        <v>4.7</v>
      </c>
      <c r="J29">
        <v>-1.6</v>
      </c>
      <c r="K29">
        <v>1.1</v>
      </c>
      <c r="L29">
        <v>38</v>
      </c>
    </row>
    <row r="30" spans="1:12" ht="12.75">
      <c r="A30">
        <v>680</v>
      </c>
      <c r="B30" s="10">
        <v>40658</v>
      </c>
      <c r="D30">
        <v>14.4</v>
      </c>
      <c r="E30">
        <f t="shared" si="0"/>
        <v>0</v>
      </c>
      <c r="F30" s="16">
        <f t="shared" si="1"/>
        <v>-0.08000000000000007</v>
      </c>
      <c r="G30">
        <v>18.4</v>
      </c>
      <c r="H30">
        <v>-0.4</v>
      </c>
      <c r="I30">
        <v>8.1</v>
      </c>
      <c r="J30">
        <v>-0.8</v>
      </c>
      <c r="K30">
        <v>1.9</v>
      </c>
      <c r="L30">
        <v>38</v>
      </c>
    </row>
    <row r="31" spans="1:12" ht="12.75">
      <c r="A31">
        <v>680</v>
      </c>
      <c r="B31" s="10">
        <v>40659</v>
      </c>
      <c r="D31">
        <v>14.3</v>
      </c>
      <c r="E31">
        <f t="shared" si="0"/>
        <v>0.09999999999999964</v>
      </c>
      <c r="F31" s="16">
        <f t="shared" si="1"/>
        <v>-0.040000000000000216</v>
      </c>
      <c r="G31">
        <v>18.5</v>
      </c>
      <c r="H31">
        <v>-1</v>
      </c>
      <c r="I31">
        <v>7.4</v>
      </c>
      <c r="J31">
        <v>-2.7</v>
      </c>
      <c r="K31">
        <v>1.4</v>
      </c>
      <c r="L31">
        <v>36</v>
      </c>
    </row>
    <row r="32" spans="1:12" ht="12.75">
      <c r="A32">
        <v>680</v>
      </c>
      <c r="B32" s="10">
        <v>40660</v>
      </c>
      <c r="D32">
        <v>14.4</v>
      </c>
      <c r="E32">
        <f t="shared" si="0"/>
        <v>-0.09999999999999964</v>
      </c>
      <c r="F32" s="16">
        <f t="shared" si="1"/>
        <v>-0.1</v>
      </c>
      <c r="G32">
        <v>18.6</v>
      </c>
      <c r="H32">
        <v>-5.7</v>
      </c>
      <c r="I32">
        <v>2</v>
      </c>
      <c r="J32">
        <v>-6.2</v>
      </c>
      <c r="K32">
        <v>-2.2</v>
      </c>
      <c r="L32">
        <v>37</v>
      </c>
    </row>
    <row r="33" spans="1:12" s="29" customFormat="1" ht="12.75">
      <c r="A33" s="29">
        <v>680</v>
      </c>
      <c r="B33" s="30">
        <v>40661</v>
      </c>
      <c r="D33" s="29">
        <v>14.4</v>
      </c>
      <c r="E33" s="29">
        <f t="shared" si="0"/>
        <v>0</v>
      </c>
      <c r="F33" s="34">
        <f t="shared" si="1"/>
        <v>-0.1</v>
      </c>
      <c r="G33" s="29">
        <v>18.7</v>
      </c>
      <c r="H33" s="29">
        <v>-9.9</v>
      </c>
      <c r="I33" s="29">
        <v>4.4</v>
      </c>
      <c r="J33" s="29">
        <v>-9.9</v>
      </c>
      <c r="K33" s="29">
        <v>-2.8</v>
      </c>
      <c r="L33" s="29">
        <v>38</v>
      </c>
    </row>
    <row r="34" spans="1:12" ht="12.75">
      <c r="A34">
        <v>680</v>
      </c>
      <c r="B34" s="10">
        <v>40662</v>
      </c>
      <c r="D34">
        <v>14.1</v>
      </c>
      <c r="E34">
        <f t="shared" si="0"/>
        <v>0.3000000000000007</v>
      </c>
      <c r="F34" s="16">
        <f t="shared" si="1"/>
        <v>0.060000000000000143</v>
      </c>
      <c r="G34">
        <v>18.8</v>
      </c>
      <c r="H34">
        <v>0.7</v>
      </c>
      <c r="I34">
        <v>10.8</v>
      </c>
      <c r="J34">
        <v>-14.6</v>
      </c>
      <c r="K34">
        <v>0.4</v>
      </c>
      <c r="L34">
        <v>35</v>
      </c>
    </row>
    <row r="35" spans="1:12" ht="12.75">
      <c r="A35">
        <v>680</v>
      </c>
      <c r="B35" s="10">
        <v>40663</v>
      </c>
      <c r="D35">
        <v>14</v>
      </c>
      <c r="E35">
        <f t="shared" si="0"/>
        <v>0.09999999999999964</v>
      </c>
      <c r="F35" s="16">
        <f t="shared" si="1"/>
        <v>0.08000000000000007</v>
      </c>
      <c r="G35">
        <v>18.8</v>
      </c>
      <c r="H35">
        <v>-4.6</v>
      </c>
      <c r="I35">
        <v>7.8</v>
      </c>
      <c r="J35">
        <v>-4.6</v>
      </c>
      <c r="K35">
        <v>3.6</v>
      </c>
      <c r="L35">
        <v>34</v>
      </c>
    </row>
    <row r="36" spans="1:12" ht="12.75">
      <c r="A36">
        <v>680</v>
      </c>
      <c r="B36" s="10">
        <v>40664</v>
      </c>
      <c r="D36">
        <v>13.8</v>
      </c>
      <c r="E36">
        <f t="shared" si="0"/>
        <v>0.1999999999999993</v>
      </c>
      <c r="F36" s="16">
        <f t="shared" si="1"/>
        <v>0.1</v>
      </c>
      <c r="G36">
        <v>18.8</v>
      </c>
      <c r="H36">
        <v>-6.2</v>
      </c>
      <c r="I36">
        <v>1.6</v>
      </c>
      <c r="J36">
        <v>-8</v>
      </c>
      <c r="K36">
        <v>-3.5</v>
      </c>
      <c r="L36">
        <v>35</v>
      </c>
    </row>
    <row r="37" spans="1:12" ht="12.75">
      <c r="A37">
        <v>680</v>
      </c>
      <c r="B37" s="10">
        <v>40665</v>
      </c>
      <c r="D37">
        <v>13.8</v>
      </c>
      <c r="E37">
        <f t="shared" si="0"/>
        <v>0</v>
      </c>
      <c r="F37" s="16">
        <f t="shared" si="1"/>
        <v>0.11999999999999993</v>
      </c>
      <c r="G37">
        <v>18.8</v>
      </c>
      <c r="H37">
        <v>-10.4</v>
      </c>
      <c r="I37">
        <v>0.7</v>
      </c>
      <c r="J37">
        <v>-10.4</v>
      </c>
      <c r="K37">
        <v>-4</v>
      </c>
      <c r="L37">
        <v>35</v>
      </c>
    </row>
    <row r="38" spans="1:12" ht="12.75">
      <c r="A38">
        <v>680</v>
      </c>
      <c r="B38" s="10">
        <v>40666</v>
      </c>
      <c r="D38">
        <v>13.7</v>
      </c>
      <c r="E38">
        <f t="shared" si="0"/>
        <v>0.10000000000000142</v>
      </c>
      <c r="F38" s="16">
        <f t="shared" si="1"/>
        <v>0.1400000000000002</v>
      </c>
      <c r="G38">
        <v>18.8</v>
      </c>
      <c r="H38">
        <v>-8.6</v>
      </c>
      <c r="I38">
        <v>4.3</v>
      </c>
      <c r="J38">
        <v>-14.3</v>
      </c>
      <c r="K38">
        <v>-4</v>
      </c>
      <c r="L38">
        <v>35</v>
      </c>
    </row>
    <row r="39" spans="1:12" ht="12.75">
      <c r="A39">
        <v>680</v>
      </c>
      <c r="B39" s="10">
        <v>40667</v>
      </c>
      <c r="D39">
        <v>13.4</v>
      </c>
      <c r="E39">
        <f t="shared" si="0"/>
        <v>0.29999999999999893</v>
      </c>
      <c r="F39" s="16">
        <f t="shared" si="1"/>
        <v>0.13999999999999985</v>
      </c>
      <c r="G39">
        <v>18.8</v>
      </c>
      <c r="H39">
        <v>5.5</v>
      </c>
      <c r="I39">
        <v>10.4</v>
      </c>
      <c r="J39">
        <v>-12.8</v>
      </c>
      <c r="K39">
        <v>0.8</v>
      </c>
      <c r="L39">
        <v>33</v>
      </c>
    </row>
    <row r="40" spans="1:12" ht="12.75">
      <c r="A40">
        <v>680</v>
      </c>
      <c r="B40" s="10">
        <v>40668</v>
      </c>
      <c r="D40">
        <v>13</v>
      </c>
      <c r="E40">
        <f t="shared" si="0"/>
        <v>0.40000000000000036</v>
      </c>
      <c r="F40" s="16">
        <f t="shared" si="1"/>
        <v>0.2</v>
      </c>
      <c r="G40">
        <v>18.8</v>
      </c>
      <c r="H40">
        <v>-2.3</v>
      </c>
      <c r="I40">
        <v>10.6</v>
      </c>
      <c r="J40">
        <v>-2.3</v>
      </c>
      <c r="K40">
        <v>5.5</v>
      </c>
      <c r="L40">
        <v>32</v>
      </c>
    </row>
    <row r="41" spans="1:12" ht="12.75">
      <c r="A41">
        <v>680</v>
      </c>
      <c r="B41" s="10">
        <v>40669</v>
      </c>
      <c r="D41">
        <v>12.4</v>
      </c>
      <c r="E41">
        <f t="shared" si="0"/>
        <v>0.5999999999999996</v>
      </c>
      <c r="F41" s="16">
        <f t="shared" si="1"/>
        <v>0.2800000000000001</v>
      </c>
      <c r="G41">
        <v>18.8</v>
      </c>
      <c r="H41">
        <v>-3.1</v>
      </c>
      <c r="I41">
        <v>13.5</v>
      </c>
      <c r="J41">
        <v>-7.7</v>
      </c>
      <c r="K41">
        <v>3.3</v>
      </c>
      <c r="L41">
        <v>29</v>
      </c>
    </row>
    <row r="42" spans="1:12" ht="12.75">
      <c r="A42">
        <v>680</v>
      </c>
      <c r="B42" s="10">
        <v>40670</v>
      </c>
      <c r="D42">
        <v>11.5</v>
      </c>
      <c r="E42">
        <f t="shared" si="0"/>
        <v>0.9000000000000004</v>
      </c>
      <c r="F42" s="16">
        <f t="shared" si="1"/>
        <v>0.46000000000000013</v>
      </c>
      <c r="G42">
        <v>18.8</v>
      </c>
      <c r="H42">
        <v>-0.8</v>
      </c>
      <c r="I42">
        <v>14.6</v>
      </c>
      <c r="J42">
        <v>-6.5</v>
      </c>
      <c r="K42">
        <v>5.1</v>
      </c>
      <c r="L42">
        <v>26</v>
      </c>
    </row>
    <row r="43" spans="1:12" ht="12.75">
      <c r="A43">
        <v>680</v>
      </c>
      <c r="B43" s="10">
        <v>40671</v>
      </c>
      <c r="D43">
        <v>10.3</v>
      </c>
      <c r="E43">
        <f t="shared" si="0"/>
        <v>1.1999999999999993</v>
      </c>
      <c r="F43" s="16">
        <f t="shared" si="1"/>
        <v>0.6799999999999997</v>
      </c>
      <c r="G43">
        <v>18.8</v>
      </c>
      <c r="H43">
        <v>-1</v>
      </c>
      <c r="I43">
        <v>17.5</v>
      </c>
      <c r="J43">
        <v>-3.5</v>
      </c>
      <c r="K43">
        <v>6.8</v>
      </c>
      <c r="L43">
        <v>24</v>
      </c>
    </row>
    <row r="44" spans="1:12" ht="12.75">
      <c r="A44">
        <v>680</v>
      </c>
      <c r="B44" s="10">
        <v>40672</v>
      </c>
      <c r="D44">
        <v>9</v>
      </c>
      <c r="E44">
        <f t="shared" si="0"/>
        <v>1.3000000000000007</v>
      </c>
      <c r="F44" s="16">
        <f t="shared" si="1"/>
        <v>0.8800000000000001</v>
      </c>
      <c r="G44">
        <v>18.8</v>
      </c>
      <c r="H44">
        <v>0.5</v>
      </c>
      <c r="I44">
        <v>16.7</v>
      </c>
      <c r="J44">
        <v>-3.7</v>
      </c>
      <c r="K44">
        <v>6.8</v>
      </c>
      <c r="L44">
        <v>18</v>
      </c>
    </row>
    <row r="45" spans="1:12" ht="12.75">
      <c r="A45">
        <v>680</v>
      </c>
      <c r="B45" s="10">
        <v>40673</v>
      </c>
      <c r="D45">
        <v>8.1</v>
      </c>
      <c r="E45">
        <f t="shared" si="0"/>
        <v>0.9000000000000004</v>
      </c>
      <c r="F45" s="16">
        <f t="shared" si="1"/>
        <v>0.9800000000000001</v>
      </c>
      <c r="G45">
        <v>18.8</v>
      </c>
      <c r="H45">
        <v>-2.7</v>
      </c>
      <c r="I45">
        <v>13.7</v>
      </c>
      <c r="J45">
        <v>-2.7</v>
      </c>
      <c r="K45">
        <v>3.4</v>
      </c>
      <c r="L45">
        <v>16</v>
      </c>
    </row>
    <row r="46" spans="1:12" ht="12.75">
      <c r="A46">
        <v>680</v>
      </c>
      <c r="B46" s="10">
        <v>40674</v>
      </c>
      <c r="D46">
        <v>7.4</v>
      </c>
      <c r="E46">
        <f t="shared" si="0"/>
        <v>0.6999999999999993</v>
      </c>
      <c r="F46" s="16">
        <f t="shared" si="1"/>
        <v>1</v>
      </c>
      <c r="G46">
        <v>18.9</v>
      </c>
      <c r="H46">
        <v>0.1</v>
      </c>
      <c r="I46">
        <v>11.1</v>
      </c>
      <c r="J46">
        <v>-5.1</v>
      </c>
      <c r="K46">
        <v>3</v>
      </c>
      <c r="L46">
        <v>13</v>
      </c>
    </row>
    <row r="47" spans="1:12" ht="12.75">
      <c r="A47">
        <v>680</v>
      </c>
      <c r="B47" s="10">
        <v>40675</v>
      </c>
      <c r="D47">
        <v>8</v>
      </c>
      <c r="E47">
        <f t="shared" si="0"/>
        <v>-0.5999999999999996</v>
      </c>
      <c r="F47" s="16">
        <f t="shared" si="1"/>
        <v>0.7</v>
      </c>
      <c r="G47">
        <v>19.3</v>
      </c>
      <c r="H47">
        <v>-0.7</v>
      </c>
      <c r="I47">
        <v>4.5</v>
      </c>
      <c r="J47">
        <v>-0.9</v>
      </c>
      <c r="K47">
        <v>1</v>
      </c>
      <c r="L47">
        <v>17</v>
      </c>
    </row>
    <row r="48" spans="1:12" ht="12.75">
      <c r="A48">
        <v>680</v>
      </c>
      <c r="B48" s="10">
        <v>40676</v>
      </c>
      <c r="D48">
        <v>7.9</v>
      </c>
      <c r="E48">
        <f t="shared" si="0"/>
        <v>0.09999999999999964</v>
      </c>
      <c r="F48" s="16">
        <f t="shared" si="1"/>
        <v>0.4800000000000001</v>
      </c>
      <c r="G48">
        <v>19.4</v>
      </c>
      <c r="H48">
        <v>2.9</v>
      </c>
      <c r="I48">
        <v>7.1</v>
      </c>
      <c r="J48">
        <v>-0.9</v>
      </c>
      <c r="K48">
        <v>2.9</v>
      </c>
      <c r="L48">
        <v>19</v>
      </c>
    </row>
    <row r="49" spans="1:12" ht="12.75">
      <c r="A49">
        <v>680</v>
      </c>
      <c r="B49" s="10">
        <v>40677</v>
      </c>
      <c r="D49">
        <v>6.5</v>
      </c>
      <c r="E49">
        <f t="shared" si="0"/>
        <v>1.4000000000000004</v>
      </c>
      <c r="F49" s="16">
        <f t="shared" si="1"/>
        <v>0.5</v>
      </c>
      <c r="G49">
        <v>19.5</v>
      </c>
      <c r="H49">
        <v>0.3</v>
      </c>
      <c r="I49">
        <v>15.2</v>
      </c>
      <c r="J49">
        <v>-2.2</v>
      </c>
      <c r="K49">
        <v>6.4</v>
      </c>
      <c r="L49">
        <v>14</v>
      </c>
    </row>
    <row r="50" spans="1:12" ht="12.75">
      <c r="A50">
        <v>680</v>
      </c>
      <c r="B50" s="10">
        <v>40678</v>
      </c>
      <c r="D50">
        <v>5.5</v>
      </c>
      <c r="E50">
        <f t="shared" si="0"/>
        <v>1</v>
      </c>
      <c r="F50" s="16">
        <f t="shared" si="1"/>
        <v>0.5199999999999999</v>
      </c>
      <c r="G50">
        <v>19.5</v>
      </c>
      <c r="H50">
        <v>1</v>
      </c>
      <c r="I50">
        <v>15.8</v>
      </c>
      <c r="J50">
        <v>-2.1</v>
      </c>
      <c r="K50">
        <v>4.9</v>
      </c>
      <c r="L50">
        <v>13</v>
      </c>
    </row>
    <row r="51" spans="1:12" ht="12.75">
      <c r="A51">
        <v>680</v>
      </c>
      <c r="B51" s="10">
        <v>40679</v>
      </c>
      <c r="D51">
        <v>4.4</v>
      </c>
      <c r="E51">
        <f t="shared" si="0"/>
        <v>1.0999999999999996</v>
      </c>
      <c r="F51" s="16">
        <f t="shared" si="1"/>
        <v>0.6</v>
      </c>
      <c r="G51">
        <v>19.5</v>
      </c>
      <c r="H51">
        <v>0.6</v>
      </c>
      <c r="I51">
        <v>16.5</v>
      </c>
      <c r="J51">
        <v>0.6</v>
      </c>
      <c r="K51">
        <v>6.4</v>
      </c>
      <c r="L51">
        <v>11</v>
      </c>
    </row>
    <row r="52" spans="1:12" ht="12.75">
      <c r="A52">
        <v>680</v>
      </c>
      <c r="B52" s="10">
        <v>40680</v>
      </c>
      <c r="D52">
        <v>3.6</v>
      </c>
      <c r="E52">
        <f t="shared" si="0"/>
        <v>0.8000000000000003</v>
      </c>
      <c r="F52" s="16">
        <f t="shared" si="1"/>
        <v>0.8800000000000001</v>
      </c>
      <c r="G52">
        <v>19.5</v>
      </c>
      <c r="H52">
        <v>4.3</v>
      </c>
      <c r="I52">
        <v>16.6</v>
      </c>
      <c r="J52">
        <v>-1.8</v>
      </c>
      <c r="K52">
        <v>7.7</v>
      </c>
      <c r="L52">
        <v>7</v>
      </c>
    </row>
    <row r="53" spans="1:12" ht="12.75">
      <c r="A53">
        <v>680</v>
      </c>
      <c r="B53" s="10">
        <v>40681</v>
      </c>
      <c r="D53">
        <v>3</v>
      </c>
      <c r="E53">
        <f t="shared" si="0"/>
        <v>0.6000000000000001</v>
      </c>
      <c r="F53" s="16">
        <f t="shared" si="1"/>
        <v>0.9800000000000001</v>
      </c>
      <c r="G53">
        <v>19.5</v>
      </c>
      <c r="H53">
        <v>-1</v>
      </c>
      <c r="I53">
        <v>9.8</v>
      </c>
      <c r="J53">
        <v>-1</v>
      </c>
      <c r="K53">
        <v>4.4</v>
      </c>
      <c r="L53">
        <v>6</v>
      </c>
    </row>
    <row r="54" spans="1:12" ht="12.75">
      <c r="A54">
        <v>680</v>
      </c>
      <c r="B54" s="10">
        <v>40682</v>
      </c>
      <c r="D54">
        <v>3.1</v>
      </c>
      <c r="E54">
        <f t="shared" si="0"/>
        <v>-0.10000000000000009</v>
      </c>
      <c r="F54" s="16">
        <f t="shared" si="1"/>
        <v>0.6799999999999999</v>
      </c>
      <c r="G54">
        <v>19.6</v>
      </c>
      <c r="H54">
        <v>-0.5</v>
      </c>
      <c r="I54">
        <v>7.6</v>
      </c>
      <c r="J54">
        <v>-2.7</v>
      </c>
      <c r="K54">
        <v>1.7</v>
      </c>
      <c r="L54">
        <v>2</v>
      </c>
    </row>
    <row r="55" spans="1:12" ht="12.75">
      <c r="A55">
        <v>680</v>
      </c>
      <c r="B55" s="10">
        <v>40683</v>
      </c>
      <c r="D55">
        <v>3.3</v>
      </c>
      <c r="E55">
        <f t="shared" si="0"/>
        <v>-0.19999999999999973</v>
      </c>
      <c r="F55" s="16">
        <f t="shared" si="1"/>
        <v>0.44000000000000006</v>
      </c>
      <c r="G55">
        <v>19.8</v>
      </c>
      <c r="H55">
        <v>-2</v>
      </c>
      <c r="I55">
        <v>3.9</v>
      </c>
      <c r="J55">
        <v>-2</v>
      </c>
      <c r="K55">
        <v>0.4</v>
      </c>
      <c r="L55">
        <v>0</v>
      </c>
    </row>
    <row r="56" spans="1:12" ht="12.75">
      <c r="A56">
        <v>680</v>
      </c>
      <c r="B56" s="10">
        <v>40684</v>
      </c>
      <c r="D56">
        <v>3.3</v>
      </c>
      <c r="E56">
        <f t="shared" si="0"/>
        <v>0</v>
      </c>
      <c r="F56" s="16">
        <f t="shared" si="1"/>
        <v>0.2200000000000001</v>
      </c>
      <c r="G56">
        <v>19.9</v>
      </c>
      <c r="H56">
        <v>1.1</v>
      </c>
      <c r="I56">
        <v>6.2</v>
      </c>
      <c r="J56">
        <v>-2.5</v>
      </c>
      <c r="K56">
        <v>1.3</v>
      </c>
      <c r="L56">
        <v>1</v>
      </c>
    </row>
    <row r="57" spans="1:12" ht="12.75">
      <c r="A57">
        <v>680</v>
      </c>
      <c r="B57" s="10">
        <v>40685</v>
      </c>
      <c r="D57">
        <v>2.7</v>
      </c>
      <c r="E57">
        <f t="shared" si="0"/>
        <v>0.5999999999999996</v>
      </c>
      <c r="F57" s="16">
        <f t="shared" si="1"/>
        <v>0.18</v>
      </c>
      <c r="G57">
        <v>20</v>
      </c>
      <c r="H57">
        <v>4.8</v>
      </c>
      <c r="I57">
        <v>10</v>
      </c>
      <c r="J57">
        <v>0.2</v>
      </c>
      <c r="K57">
        <v>4.6</v>
      </c>
      <c r="L57">
        <v>4</v>
      </c>
    </row>
    <row r="58" spans="1:12" ht="12.75">
      <c r="A58">
        <v>680</v>
      </c>
      <c r="B58" s="10">
        <v>40686</v>
      </c>
      <c r="D58">
        <v>1.9</v>
      </c>
      <c r="E58">
        <f t="shared" si="0"/>
        <v>0.8000000000000003</v>
      </c>
      <c r="F58" s="16">
        <f t="shared" si="1"/>
        <v>0.22000000000000003</v>
      </c>
      <c r="G58">
        <v>20</v>
      </c>
      <c r="H58">
        <v>1.9</v>
      </c>
      <c r="I58">
        <v>14.5</v>
      </c>
      <c r="J58">
        <v>0.2</v>
      </c>
      <c r="K58">
        <v>6.8</v>
      </c>
      <c r="L58">
        <v>0</v>
      </c>
    </row>
    <row r="59" spans="1:12" ht="12.75">
      <c r="A59">
        <v>680</v>
      </c>
      <c r="B59" s="10">
        <v>40687</v>
      </c>
      <c r="D59">
        <v>1.4</v>
      </c>
      <c r="E59">
        <f t="shared" si="0"/>
        <v>0.5</v>
      </c>
      <c r="F59" s="16">
        <f t="shared" si="1"/>
        <v>0.34</v>
      </c>
      <c r="G59">
        <v>20</v>
      </c>
      <c r="H59">
        <v>-0.7</v>
      </c>
      <c r="I59">
        <v>13.7</v>
      </c>
      <c r="J59">
        <v>-0.8</v>
      </c>
      <c r="K59">
        <v>5.8</v>
      </c>
      <c r="L59">
        <v>0</v>
      </c>
    </row>
    <row r="60" spans="1:12" ht="12.75">
      <c r="A60">
        <v>680</v>
      </c>
      <c r="B60" s="10">
        <v>40688</v>
      </c>
      <c r="D60">
        <v>1.2</v>
      </c>
      <c r="E60">
        <f t="shared" si="0"/>
        <v>0.19999999999999996</v>
      </c>
      <c r="F60" s="16">
        <f t="shared" si="1"/>
        <v>0.41999999999999993</v>
      </c>
      <c r="G60">
        <v>20.1</v>
      </c>
      <c r="H60">
        <v>2.4</v>
      </c>
      <c r="I60">
        <v>10.1</v>
      </c>
      <c r="J60">
        <v>-1.9</v>
      </c>
      <c r="K60">
        <v>3.4</v>
      </c>
      <c r="L60">
        <v>0</v>
      </c>
    </row>
    <row r="61" spans="1:12" ht="12.75">
      <c r="A61">
        <v>680</v>
      </c>
      <c r="B61" s="10">
        <v>40689</v>
      </c>
      <c r="D61">
        <v>1</v>
      </c>
      <c r="E61">
        <f t="shared" si="0"/>
        <v>0.19999999999999996</v>
      </c>
      <c r="F61" s="16">
        <f t="shared" si="1"/>
        <v>0.45999999999999996</v>
      </c>
      <c r="G61">
        <v>20.1</v>
      </c>
      <c r="H61">
        <v>-0.6</v>
      </c>
      <c r="I61">
        <v>13.8</v>
      </c>
      <c r="J61">
        <v>-0.6</v>
      </c>
      <c r="K61">
        <v>6.5</v>
      </c>
      <c r="L61">
        <v>0</v>
      </c>
    </row>
    <row r="62" spans="1:12" ht="12.75">
      <c r="A62">
        <v>680</v>
      </c>
      <c r="B62" s="10">
        <v>40690</v>
      </c>
      <c r="D62">
        <v>1</v>
      </c>
      <c r="E62">
        <f t="shared" si="0"/>
        <v>0</v>
      </c>
      <c r="F62" s="42">
        <f t="shared" si="1"/>
        <v>0.34</v>
      </c>
      <c r="G62">
        <v>20.1</v>
      </c>
      <c r="H62">
        <v>6</v>
      </c>
      <c r="I62">
        <v>16</v>
      </c>
      <c r="J62">
        <v>-1.8</v>
      </c>
      <c r="K62">
        <v>8.4</v>
      </c>
      <c r="L62">
        <v>0</v>
      </c>
    </row>
    <row r="63" spans="1:12" ht="12.75">
      <c r="A63">
        <v>680</v>
      </c>
      <c r="B63" s="10">
        <v>40691</v>
      </c>
      <c r="D63">
        <v>0.7</v>
      </c>
      <c r="E63">
        <f t="shared" si="0"/>
        <v>0.30000000000000004</v>
      </c>
      <c r="F63" s="42">
        <f t="shared" si="1"/>
        <v>0.24</v>
      </c>
      <c r="G63">
        <v>20.1</v>
      </c>
      <c r="H63">
        <v>6.3</v>
      </c>
      <c r="I63">
        <v>14.9</v>
      </c>
      <c r="J63">
        <v>1</v>
      </c>
      <c r="K63">
        <v>9</v>
      </c>
      <c r="L63">
        <v>0</v>
      </c>
    </row>
    <row r="64" spans="1:12" ht="12.75">
      <c r="A64">
        <v>680</v>
      </c>
      <c r="B64" s="10">
        <v>40692</v>
      </c>
      <c r="D64">
        <v>0.6</v>
      </c>
      <c r="E64">
        <f t="shared" si="0"/>
        <v>0.09999999999999998</v>
      </c>
      <c r="F64" s="42">
        <f t="shared" si="1"/>
        <v>0.15999999999999998</v>
      </c>
      <c r="G64">
        <v>20.1</v>
      </c>
      <c r="H64">
        <v>11.4</v>
      </c>
      <c r="I64">
        <v>18.3</v>
      </c>
      <c r="J64">
        <v>4.7</v>
      </c>
      <c r="K64">
        <v>12.5</v>
      </c>
      <c r="L64">
        <v>-1</v>
      </c>
    </row>
    <row r="65" spans="1:12" ht="12.75">
      <c r="A65">
        <v>680</v>
      </c>
      <c r="B65" s="10">
        <v>40693</v>
      </c>
      <c r="D65">
        <v>0.2</v>
      </c>
      <c r="E65">
        <f t="shared" si="0"/>
        <v>0.39999999999999997</v>
      </c>
      <c r="F65" s="42">
        <f t="shared" si="1"/>
        <v>0.2</v>
      </c>
      <c r="G65">
        <v>20.1</v>
      </c>
      <c r="H65">
        <v>9.8</v>
      </c>
      <c r="I65">
        <v>19.2</v>
      </c>
      <c r="J65">
        <v>6.4</v>
      </c>
      <c r="K65">
        <v>13.3</v>
      </c>
      <c r="L65">
        <v>-1</v>
      </c>
    </row>
    <row r="66" spans="1:12" ht="12.75">
      <c r="A66" s="9">
        <v>680</v>
      </c>
      <c r="B66" s="13">
        <v>40694</v>
      </c>
      <c r="C66" s="9"/>
      <c r="D66" s="9">
        <v>0</v>
      </c>
      <c r="E66" s="9">
        <f t="shared" si="0"/>
        <v>0.2</v>
      </c>
      <c r="F66" s="43">
        <f t="shared" si="1"/>
        <v>0.2</v>
      </c>
      <c r="G66" s="9">
        <v>20.1</v>
      </c>
      <c r="H66" s="9">
        <v>-1.5</v>
      </c>
      <c r="I66" s="9">
        <v>9.8</v>
      </c>
      <c r="J66" s="9">
        <v>-1.5</v>
      </c>
      <c r="K66" s="9">
        <v>4.7</v>
      </c>
      <c r="L66" s="9">
        <v>0</v>
      </c>
    </row>
    <row r="67" spans="4:11" ht="12.75">
      <c r="D67" s="14" t="s">
        <v>31</v>
      </c>
      <c r="E67" s="32">
        <f>AVERAGE(E34:E66)</f>
        <v>0.4363636363636364</v>
      </c>
      <c r="F67" s="32">
        <f>AVERAGE(F34:F66)</f>
        <v>0.42060606060606065</v>
      </c>
      <c r="G67">
        <f>+G66-G33</f>
        <v>1.4000000000000021</v>
      </c>
      <c r="H67" t="s">
        <v>32</v>
      </c>
      <c r="J67" s="14" t="s">
        <v>33</v>
      </c>
      <c r="K67" s="16">
        <f>+AVERAGE(K33:K66)</f>
        <v>4.014705882352941</v>
      </c>
    </row>
    <row r="68" spans="4:7" ht="12.75">
      <c r="D68" s="14" t="s">
        <v>35</v>
      </c>
      <c r="E68" s="33">
        <f>MAX(E34:E66)</f>
        <v>1.4000000000000004</v>
      </c>
      <c r="F68" s="33">
        <f>MAX(F34:F66)</f>
        <v>1</v>
      </c>
      <c r="G68" s="18"/>
    </row>
    <row r="69" spans="4:7" ht="12.75">
      <c r="D69" s="14" t="s">
        <v>36</v>
      </c>
      <c r="E69" s="31">
        <f>COUNT(E34:E66)</f>
        <v>33</v>
      </c>
      <c r="G69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5" topLeftCell="A28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2" max="2" width="12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35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40269</v>
      </c>
      <c r="D6">
        <v>9.7</v>
      </c>
      <c r="G6">
        <v>10.3</v>
      </c>
      <c r="H6">
        <v>2.1</v>
      </c>
      <c r="I6">
        <v>9.3</v>
      </c>
      <c r="J6">
        <v>-2.9</v>
      </c>
      <c r="K6">
        <v>3.3</v>
      </c>
      <c r="L6">
        <v>36</v>
      </c>
    </row>
    <row r="7" spans="1:12" ht="12.75">
      <c r="A7">
        <v>680</v>
      </c>
      <c r="B7" s="10">
        <v>40270</v>
      </c>
      <c r="D7">
        <v>10.1</v>
      </c>
      <c r="G7">
        <v>10.4</v>
      </c>
      <c r="H7">
        <v>-11.9</v>
      </c>
      <c r="I7">
        <v>4.3</v>
      </c>
      <c r="J7">
        <v>-11.9</v>
      </c>
      <c r="K7">
        <v>-2.2</v>
      </c>
      <c r="L7">
        <v>35</v>
      </c>
    </row>
    <row r="8" spans="1:12" ht="12.75">
      <c r="A8">
        <v>680</v>
      </c>
      <c r="B8" s="10">
        <v>40271</v>
      </c>
      <c r="D8">
        <v>10.1</v>
      </c>
      <c r="G8">
        <v>10.5</v>
      </c>
      <c r="H8">
        <v>-10</v>
      </c>
      <c r="I8">
        <v>0</v>
      </c>
      <c r="J8">
        <v>-13.7</v>
      </c>
      <c r="K8">
        <v>-7.2</v>
      </c>
      <c r="L8">
        <v>38</v>
      </c>
    </row>
    <row r="9" spans="1:12" ht="12.75">
      <c r="A9">
        <v>680</v>
      </c>
      <c r="B9" s="10">
        <v>40272</v>
      </c>
      <c r="D9">
        <v>10.3</v>
      </c>
      <c r="G9">
        <v>10.7</v>
      </c>
      <c r="H9">
        <v>-5.1</v>
      </c>
      <c r="I9">
        <v>0.4</v>
      </c>
      <c r="J9">
        <v>-10.7</v>
      </c>
      <c r="K9">
        <v>-4.2</v>
      </c>
      <c r="L9">
        <v>40</v>
      </c>
    </row>
    <row r="10" spans="1:12" ht="12.75">
      <c r="A10">
        <v>680</v>
      </c>
      <c r="B10" s="10">
        <v>40273</v>
      </c>
      <c r="D10">
        <v>10.4</v>
      </c>
      <c r="G10">
        <v>10.8</v>
      </c>
      <c r="H10">
        <v>-0.3</v>
      </c>
      <c r="I10">
        <v>6.9</v>
      </c>
      <c r="J10">
        <v>-5.8</v>
      </c>
      <c r="K10">
        <v>0.7</v>
      </c>
      <c r="L10">
        <v>38</v>
      </c>
    </row>
    <row r="11" spans="1:12" ht="12.75">
      <c r="A11">
        <v>680</v>
      </c>
      <c r="B11" s="10">
        <v>40274</v>
      </c>
      <c r="D11">
        <v>10.5</v>
      </c>
      <c r="G11">
        <v>10.8</v>
      </c>
      <c r="H11">
        <v>-0.4</v>
      </c>
      <c r="I11">
        <v>9.3</v>
      </c>
      <c r="J11">
        <v>-1.5</v>
      </c>
      <c r="K11">
        <v>3.3</v>
      </c>
      <c r="L11">
        <v>37</v>
      </c>
    </row>
    <row r="12" spans="1:12" ht="12.75">
      <c r="A12">
        <v>680</v>
      </c>
      <c r="B12" s="10">
        <v>40275</v>
      </c>
      <c r="D12">
        <v>10.6</v>
      </c>
      <c r="G12">
        <v>10.9</v>
      </c>
      <c r="H12">
        <v>-8.1</v>
      </c>
      <c r="I12">
        <v>-0.2</v>
      </c>
      <c r="J12">
        <v>-8.1</v>
      </c>
      <c r="K12">
        <v>-5.4</v>
      </c>
      <c r="L12">
        <v>40</v>
      </c>
    </row>
    <row r="13" spans="1:12" ht="12.75">
      <c r="A13">
        <v>680</v>
      </c>
      <c r="B13" s="10">
        <v>40276</v>
      </c>
      <c r="D13">
        <v>10.6</v>
      </c>
      <c r="G13">
        <v>10.9</v>
      </c>
      <c r="H13">
        <v>-11</v>
      </c>
      <c r="I13">
        <v>4.2</v>
      </c>
      <c r="J13">
        <v>-11</v>
      </c>
      <c r="K13">
        <v>-3.9</v>
      </c>
      <c r="L13">
        <v>39</v>
      </c>
    </row>
    <row r="14" spans="1:12" ht="12.75">
      <c r="A14">
        <v>680</v>
      </c>
      <c r="B14" s="10">
        <v>40277</v>
      </c>
      <c r="D14">
        <v>10.7</v>
      </c>
      <c r="G14">
        <v>10.9</v>
      </c>
      <c r="H14">
        <v>-7.2</v>
      </c>
      <c r="I14">
        <v>9.1</v>
      </c>
      <c r="J14">
        <v>-16.4</v>
      </c>
      <c r="K14">
        <v>-2.8</v>
      </c>
      <c r="L14">
        <v>38</v>
      </c>
    </row>
    <row r="15" spans="1:12" ht="12.75">
      <c r="A15" s="11">
        <v>680</v>
      </c>
      <c r="B15" s="12">
        <v>40278</v>
      </c>
      <c r="C15" s="11"/>
      <c r="D15" s="11">
        <v>10.8</v>
      </c>
      <c r="E15" s="11"/>
      <c r="F15" s="11"/>
      <c r="G15" s="11">
        <v>11</v>
      </c>
      <c r="H15" s="11">
        <v>-5.1</v>
      </c>
      <c r="I15" s="11">
        <v>10.8</v>
      </c>
      <c r="J15" s="11">
        <v>-12.1</v>
      </c>
      <c r="K15" s="11">
        <v>0</v>
      </c>
      <c r="L15" s="11">
        <v>37</v>
      </c>
    </row>
    <row r="16" spans="1:13" ht="12.75">
      <c r="A16">
        <v>680</v>
      </c>
      <c r="B16" s="10">
        <v>40279</v>
      </c>
      <c r="D16">
        <v>10.6</v>
      </c>
      <c r="E16">
        <f>D15-D16</f>
        <v>0.20000000000000107</v>
      </c>
      <c r="G16">
        <v>11</v>
      </c>
      <c r="H16">
        <v>-3.7</v>
      </c>
      <c r="I16">
        <v>11.1</v>
      </c>
      <c r="J16">
        <v>-9.1</v>
      </c>
      <c r="K16">
        <v>1.6</v>
      </c>
      <c r="L16">
        <v>34</v>
      </c>
      <c r="M16">
        <f>L15-L16</f>
        <v>3</v>
      </c>
    </row>
    <row r="17" spans="1:13" ht="12.75">
      <c r="A17">
        <v>680</v>
      </c>
      <c r="B17" s="10">
        <v>40280</v>
      </c>
      <c r="D17">
        <v>10.4</v>
      </c>
      <c r="E17">
        <f aca="true" t="shared" si="0" ref="E17:E56">D16-D17</f>
        <v>0.1999999999999993</v>
      </c>
      <c r="G17">
        <v>11</v>
      </c>
      <c r="H17">
        <v>-2.3</v>
      </c>
      <c r="I17">
        <v>14</v>
      </c>
      <c r="J17">
        <v>-7.6</v>
      </c>
      <c r="K17">
        <v>3.3</v>
      </c>
      <c r="L17">
        <v>33</v>
      </c>
      <c r="M17">
        <f aca="true" t="shared" si="1" ref="M17:M44">L16-L17</f>
        <v>1</v>
      </c>
    </row>
    <row r="18" spans="1:13" ht="12.75">
      <c r="A18">
        <v>680</v>
      </c>
      <c r="B18" s="10">
        <v>40281</v>
      </c>
      <c r="D18">
        <v>10.2</v>
      </c>
      <c r="E18">
        <f t="shared" si="0"/>
        <v>0.20000000000000107</v>
      </c>
      <c r="G18">
        <v>11</v>
      </c>
      <c r="H18">
        <v>2.7</v>
      </c>
      <c r="I18">
        <v>13</v>
      </c>
      <c r="J18">
        <v>-4.2</v>
      </c>
      <c r="K18">
        <v>3.8</v>
      </c>
      <c r="L18">
        <v>30</v>
      </c>
      <c r="M18">
        <f t="shared" si="1"/>
        <v>3</v>
      </c>
    </row>
    <row r="19" spans="1:13" ht="12.75">
      <c r="A19">
        <v>680</v>
      </c>
      <c r="B19" s="10">
        <v>40282</v>
      </c>
      <c r="D19">
        <v>10</v>
      </c>
      <c r="E19">
        <f t="shared" si="0"/>
        <v>0.1999999999999993</v>
      </c>
      <c r="G19">
        <v>11</v>
      </c>
      <c r="H19">
        <v>-7.7</v>
      </c>
      <c r="I19">
        <v>4.6</v>
      </c>
      <c r="J19">
        <v>-7.7</v>
      </c>
      <c r="K19">
        <v>0.1</v>
      </c>
      <c r="L19">
        <v>32</v>
      </c>
      <c r="M19">
        <f t="shared" si="1"/>
        <v>-2</v>
      </c>
    </row>
    <row r="20" spans="1:13" ht="12.75">
      <c r="A20">
        <v>680</v>
      </c>
      <c r="B20" s="10">
        <v>40283</v>
      </c>
      <c r="D20">
        <v>9.8</v>
      </c>
      <c r="E20">
        <f t="shared" si="0"/>
        <v>0.1999999999999993</v>
      </c>
      <c r="F20" s="44">
        <f aca="true" t="shared" si="2" ref="F20:F56">+AVERAGE(E16:E20)</f>
        <v>0.2</v>
      </c>
      <c r="G20">
        <v>11.1</v>
      </c>
      <c r="H20">
        <v>-3.2</v>
      </c>
      <c r="I20">
        <v>13.1</v>
      </c>
      <c r="J20">
        <v>-10.2</v>
      </c>
      <c r="K20">
        <v>1.6</v>
      </c>
      <c r="L20">
        <v>29</v>
      </c>
      <c r="M20">
        <f t="shared" si="1"/>
        <v>3</v>
      </c>
    </row>
    <row r="21" spans="1:13" ht="12.75">
      <c r="A21">
        <v>680</v>
      </c>
      <c r="B21" s="10">
        <v>40284</v>
      </c>
      <c r="D21">
        <v>9.6</v>
      </c>
      <c r="E21">
        <f t="shared" si="0"/>
        <v>0.20000000000000107</v>
      </c>
      <c r="F21" s="44">
        <f t="shared" si="2"/>
        <v>0.2</v>
      </c>
      <c r="G21">
        <v>11.1</v>
      </c>
      <c r="H21">
        <v>-0.6</v>
      </c>
      <c r="I21">
        <v>14.4</v>
      </c>
      <c r="J21">
        <v>-6.6</v>
      </c>
      <c r="K21">
        <v>3.5</v>
      </c>
      <c r="L21">
        <v>27</v>
      </c>
      <c r="M21">
        <f t="shared" si="1"/>
        <v>2</v>
      </c>
    </row>
    <row r="22" spans="1:13" ht="12.75">
      <c r="A22">
        <v>680</v>
      </c>
      <c r="B22" s="10">
        <v>40285</v>
      </c>
      <c r="D22">
        <v>9.7</v>
      </c>
      <c r="E22">
        <f t="shared" si="0"/>
        <v>-0.09999999999999964</v>
      </c>
      <c r="F22" s="44">
        <f t="shared" si="2"/>
        <v>0.1400000000000002</v>
      </c>
      <c r="G22">
        <v>11.3</v>
      </c>
      <c r="H22">
        <v>1.7</v>
      </c>
      <c r="I22">
        <v>12.5</v>
      </c>
      <c r="J22">
        <v>-2.5</v>
      </c>
      <c r="K22">
        <v>4.5</v>
      </c>
      <c r="L22">
        <v>25</v>
      </c>
      <c r="M22">
        <f t="shared" si="1"/>
        <v>2</v>
      </c>
    </row>
    <row r="23" spans="1:13" ht="12.75">
      <c r="A23">
        <v>680</v>
      </c>
      <c r="B23" s="10">
        <v>40286</v>
      </c>
      <c r="D23">
        <v>9.7</v>
      </c>
      <c r="E23">
        <f t="shared" si="0"/>
        <v>0</v>
      </c>
      <c r="F23" s="44">
        <f t="shared" si="2"/>
        <v>0.1</v>
      </c>
      <c r="G23">
        <v>11.6</v>
      </c>
      <c r="H23">
        <v>-1.2</v>
      </c>
      <c r="I23">
        <v>10.4</v>
      </c>
      <c r="J23">
        <v>-1.2</v>
      </c>
      <c r="K23">
        <v>3.5</v>
      </c>
      <c r="L23">
        <v>26</v>
      </c>
      <c r="M23">
        <f t="shared" si="1"/>
        <v>-1</v>
      </c>
    </row>
    <row r="24" spans="1:13" ht="12.75">
      <c r="A24">
        <v>680</v>
      </c>
      <c r="B24" s="10">
        <v>40287</v>
      </c>
      <c r="D24">
        <v>9.4</v>
      </c>
      <c r="E24">
        <f t="shared" si="0"/>
        <v>0.29999999999999893</v>
      </c>
      <c r="F24" s="44">
        <f t="shared" si="2"/>
        <v>0.11999999999999993</v>
      </c>
      <c r="G24">
        <v>11.6</v>
      </c>
      <c r="H24">
        <v>-1.7</v>
      </c>
      <c r="I24">
        <v>13.2</v>
      </c>
      <c r="J24">
        <v>-4.3</v>
      </c>
      <c r="K24">
        <v>4.2</v>
      </c>
      <c r="L24">
        <v>24</v>
      </c>
      <c r="M24">
        <f t="shared" si="1"/>
        <v>2</v>
      </c>
    </row>
    <row r="25" spans="1:13" ht="12.75">
      <c r="A25">
        <v>680</v>
      </c>
      <c r="B25" s="10">
        <v>40288</v>
      </c>
      <c r="D25">
        <v>9.1</v>
      </c>
      <c r="E25">
        <f t="shared" si="0"/>
        <v>0.3000000000000007</v>
      </c>
      <c r="F25" s="44">
        <f t="shared" si="2"/>
        <v>0.1400000000000002</v>
      </c>
      <c r="G25">
        <v>11.6</v>
      </c>
      <c r="H25">
        <v>-1.2</v>
      </c>
      <c r="I25">
        <v>13.9</v>
      </c>
      <c r="J25">
        <v>-5.1</v>
      </c>
      <c r="K25">
        <v>4</v>
      </c>
      <c r="L25">
        <v>23</v>
      </c>
      <c r="M25">
        <f t="shared" si="1"/>
        <v>1</v>
      </c>
    </row>
    <row r="26" spans="1:13" ht="12.75">
      <c r="A26">
        <v>680</v>
      </c>
      <c r="B26" s="10">
        <v>40289</v>
      </c>
      <c r="D26">
        <v>8.9</v>
      </c>
      <c r="E26">
        <f t="shared" si="0"/>
        <v>0.1999999999999993</v>
      </c>
      <c r="F26" s="44">
        <f t="shared" si="2"/>
        <v>0.13999999999999985</v>
      </c>
      <c r="G26">
        <v>11.6</v>
      </c>
      <c r="H26">
        <v>-0.8</v>
      </c>
      <c r="I26">
        <v>13.3</v>
      </c>
      <c r="J26">
        <v>-4.2</v>
      </c>
      <c r="K26">
        <v>4.3</v>
      </c>
      <c r="L26">
        <v>22</v>
      </c>
      <c r="M26">
        <f t="shared" si="1"/>
        <v>1</v>
      </c>
    </row>
    <row r="27" spans="1:13" ht="12.75">
      <c r="A27">
        <v>680</v>
      </c>
      <c r="B27" s="10">
        <v>40290</v>
      </c>
      <c r="D27">
        <v>8.8</v>
      </c>
      <c r="E27">
        <f t="shared" si="0"/>
        <v>0.09999999999999964</v>
      </c>
      <c r="F27" s="44">
        <f t="shared" si="2"/>
        <v>0.17999999999999972</v>
      </c>
      <c r="G27">
        <v>11.8</v>
      </c>
      <c r="H27">
        <v>1.8</v>
      </c>
      <c r="I27">
        <v>14.6</v>
      </c>
      <c r="J27">
        <v>-2.2</v>
      </c>
      <c r="K27">
        <v>5.1</v>
      </c>
      <c r="L27">
        <v>21</v>
      </c>
      <c r="M27">
        <f t="shared" si="1"/>
        <v>1</v>
      </c>
    </row>
    <row r="28" spans="1:13" ht="12.75">
      <c r="A28">
        <v>680</v>
      </c>
      <c r="B28" s="10">
        <v>40291</v>
      </c>
      <c r="D28">
        <v>8.5</v>
      </c>
      <c r="E28">
        <f t="shared" si="0"/>
        <v>0.3000000000000007</v>
      </c>
      <c r="F28" s="44">
        <f t="shared" si="2"/>
        <v>0.23999999999999985</v>
      </c>
      <c r="G28">
        <v>12</v>
      </c>
      <c r="H28">
        <v>-1</v>
      </c>
      <c r="I28">
        <v>8</v>
      </c>
      <c r="J28">
        <v>-1.7</v>
      </c>
      <c r="K28">
        <v>2</v>
      </c>
      <c r="L28">
        <v>19</v>
      </c>
      <c r="M28">
        <f t="shared" si="1"/>
        <v>2</v>
      </c>
    </row>
    <row r="29" spans="1:13" ht="12.75">
      <c r="A29">
        <v>680</v>
      </c>
      <c r="B29" s="10">
        <v>40292</v>
      </c>
      <c r="D29">
        <v>8.5</v>
      </c>
      <c r="E29">
        <f t="shared" si="0"/>
        <v>0</v>
      </c>
      <c r="F29" s="44">
        <f t="shared" si="2"/>
        <v>0.18000000000000008</v>
      </c>
      <c r="G29">
        <v>12.1</v>
      </c>
      <c r="H29">
        <v>-0.2</v>
      </c>
      <c r="I29">
        <v>2.9</v>
      </c>
      <c r="J29">
        <v>-1.6</v>
      </c>
      <c r="K29">
        <v>0</v>
      </c>
      <c r="L29">
        <v>19</v>
      </c>
      <c r="M29">
        <f t="shared" si="1"/>
        <v>0</v>
      </c>
    </row>
    <row r="30" spans="1:13" ht="12.75">
      <c r="A30">
        <v>680</v>
      </c>
      <c r="B30" s="10">
        <v>40293</v>
      </c>
      <c r="D30">
        <v>8.4</v>
      </c>
      <c r="E30">
        <f t="shared" si="0"/>
        <v>0.09999999999999964</v>
      </c>
      <c r="F30" s="44">
        <f t="shared" si="2"/>
        <v>0.13999999999999985</v>
      </c>
      <c r="G30">
        <v>12.1</v>
      </c>
      <c r="H30">
        <v>-3.6</v>
      </c>
      <c r="I30">
        <v>7.6</v>
      </c>
      <c r="J30">
        <v>-3.6</v>
      </c>
      <c r="K30">
        <v>1.5</v>
      </c>
      <c r="L30">
        <v>20</v>
      </c>
      <c r="M30">
        <f t="shared" si="1"/>
        <v>-1</v>
      </c>
    </row>
    <row r="31" spans="1:13" ht="12.75">
      <c r="A31">
        <v>680</v>
      </c>
      <c r="B31" s="10">
        <v>40294</v>
      </c>
      <c r="D31">
        <v>8.1</v>
      </c>
      <c r="E31">
        <f t="shared" si="0"/>
        <v>0.3000000000000007</v>
      </c>
      <c r="F31" s="44">
        <f t="shared" si="2"/>
        <v>0.16000000000000014</v>
      </c>
      <c r="G31">
        <v>12.1</v>
      </c>
      <c r="H31">
        <v>0.6</v>
      </c>
      <c r="I31">
        <v>8.3</v>
      </c>
      <c r="J31">
        <v>-6.1</v>
      </c>
      <c r="K31">
        <v>1.8</v>
      </c>
      <c r="L31">
        <v>17</v>
      </c>
      <c r="M31">
        <f t="shared" si="1"/>
        <v>3</v>
      </c>
    </row>
    <row r="32" spans="1:13" ht="12.75">
      <c r="A32">
        <v>680</v>
      </c>
      <c r="B32" s="10">
        <v>40295</v>
      </c>
      <c r="D32">
        <v>7.6</v>
      </c>
      <c r="E32">
        <f t="shared" si="0"/>
        <v>0.5</v>
      </c>
      <c r="F32" s="44">
        <f t="shared" si="2"/>
        <v>0.2400000000000002</v>
      </c>
      <c r="G32">
        <v>12.1</v>
      </c>
      <c r="H32">
        <v>-2.6</v>
      </c>
      <c r="I32">
        <v>9.5</v>
      </c>
      <c r="J32">
        <v>-2.6</v>
      </c>
      <c r="K32">
        <v>2.6</v>
      </c>
      <c r="L32">
        <v>17</v>
      </c>
      <c r="M32">
        <f t="shared" si="1"/>
        <v>0</v>
      </c>
    </row>
    <row r="33" spans="1:13" ht="12.75">
      <c r="A33">
        <v>680</v>
      </c>
      <c r="B33" s="10">
        <v>40296</v>
      </c>
      <c r="D33">
        <v>6.8</v>
      </c>
      <c r="E33">
        <f t="shared" si="0"/>
        <v>0.7999999999999998</v>
      </c>
      <c r="F33" s="44">
        <f t="shared" si="2"/>
        <v>0.34</v>
      </c>
      <c r="G33">
        <v>12.1</v>
      </c>
      <c r="H33">
        <v>3.8</v>
      </c>
      <c r="I33">
        <v>14.1</v>
      </c>
      <c r="J33">
        <v>-6.1</v>
      </c>
      <c r="K33">
        <v>4.9</v>
      </c>
      <c r="L33">
        <v>14</v>
      </c>
      <c r="M33">
        <f t="shared" si="1"/>
        <v>3</v>
      </c>
    </row>
    <row r="34" spans="1:13" ht="12.75">
      <c r="A34">
        <v>680</v>
      </c>
      <c r="B34" s="10">
        <v>40297</v>
      </c>
      <c r="D34">
        <v>6.1</v>
      </c>
      <c r="E34">
        <f t="shared" si="0"/>
        <v>0.7000000000000002</v>
      </c>
      <c r="F34" s="44">
        <f t="shared" si="2"/>
        <v>0.4800000000000001</v>
      </c>
      <c r="G34">
        <v>12.1</v>
      </c>
      <c r="H34">
        <v>1.9</v>
      </c>
      <c r="I34">
        <v>12.4</v>
      </c>
      <c r="J34">
        <v>1.9</v>
      </c>
      <c r="K34">
        <v>8.3</v>
      </c>
      <c r="L34">
        <v>10</v>
      </c>
      <c r="M34">
        <f t="shared" si="1"/>
        <v>4</v>
      </c>
    </row>
    <row r="35" spans="1:13" ht="12.75">
      <c r="A35">
        <v>680</v>
      </c>
      <c r="B35" s="10">
        <v>40298</v>
      </c>
      <c r="D35">
        <v>6</v>
      </c>
      <c r="E35">
        <f t="shared" si="0"/>
        <v>0.09999999999999964</v>
      </c>
      <c r="F35" s="44">
        <f t="shared" si="2"/>
        <v>0.4800000000000001</v>
      </c>
      <c r="G35">
        <v>12.2</v>
      </c>
      <c r="H35">
        <v>-9.5</v>
      </c>
      <c r="I35">
        <v>3.1</v>
      </c>
      <c r="J35">
        <v>-9.5</v>
      </c>
      <c r="K35">
        <v>-1.5</v>
      </c>
      <c r="L35">
        <v>10</v>
      </c>
      <c r="M35">
        <f t="shared" si="1"/>
        <v>0</v>
      </c>
    </row>
    <row r="36" spans="1:13" ht="12.75">
      <c r="A36">
        <v>680</v>
      </c>
      <c r="B36" s="10">
        <v>40299</v>
      </c>
      <c r="D36">
        <v>6</v>
      </c>
      <c r="E36">
        <f t="shared" si="0"/>
        <v>0</v>
      </c>
      <c r="F36" s="44">
        <f t="shared" si="2"/>
        <v>0.41999999999999993</v>
      </c>
      <c r="G36">
        <v>12.3</v>
      </c>
      <c r="H36">
        <v>-7.5</v>
      </c>
      <c r="I36">
        <v>2</v>
      </c>
      <c r="J36">
        <v>-10.8</v>
      </c>
      <c r="K36">
        <v>-4.4</v>
      </c>
      <c r="L36">
        <v>11</v>
      </c>
      <c r="M36">
        <f t="shared" si="1"/>
        <v>-1</v>
      </c>
    </row>
    <row r="37" spans="1:13" ht="12.75">
      <c r="A37">
        <v>680</v>
      </c>
      <c r="B37" s="10">
        <v>40300</v>
      </c>
      <c r="D37">
        <v>5.5</v>
      </c>
      <c r="E37">
        <f t="shared" si="0"/>
        <v>0.5</v>
      </c>
      <c r="F37" s="44">
        <f t="shared" si="2"/>
        <v>0.41999999999999993</v>
      </c>
      <c r="G37">
        <v>12.3</v>
      </c>
      <c r="H37">
        <v>-3.8</v>
      </c>
      <c r="I37">
        <v>5.4</v>
      </c>
      <c r="J37">
        <v>-10.2</v>
      </c>
      <c r="K37">
        <v>-1.9</v>
      </c>
      <c r="L37">
        <v>14</v>
      </c>
      <c r="M37">
        <f t="shared" si="1"/>
        <v>-3</v>
      </c>
    </row>
    <row r="38" spans="1:13" ht="12.75">
      <c r="A38">
        <v>680</v>
      </c>
      <c r="B38" s="10">
        <v>40301</v>
      </c>
      <c r="D38">
        <v>5.6</v>
      </c>
      <c r="E38">
        <f t="shared" si="0"/>
        <v>-0.09999999999999964</v>
      </c>
      <c r="F38" s="44">
        <f t="shared" si="2"/>
        <v>0.24000000000000005</v>
      </c>
      <c r="G38">
        <v>12.4</v>
      </c>
      <c r="H38">
        <v>-5.1</v>
      </c>
      <c r="I38">
        <v>5.4</v>
      </c>
      <c r="J38">
        <v>-6.1</v>
      </c>
      <c r="K38">
        <v>-1.7</v>
      </c>
      <c r="L38">
        <v>13</v>
      </c>
      <c r="M38">
        <f t="shared" si="1"/>
        <v>1</v>
      </c>
    </row>
    <row r="39" spans="1:13" ht="12.75">
      <c r="A39">
        <v>680</v>
      </c>
      <c r="B39" s="10">
        <v>40302</v>
      </c>
      <c r="D39">
        <v>5</v>
      </c>
      <c r="E39">
        <f t="shared" si="0"/>
        <v>0.5999999999999996</v>
      </c>
      <c r="F39" s="44">
        <f t="shared" si="2"/>
        <v>0.21999999999999992</v>
      </c>
      <c r="G39">
        <v>12.4</v>
      </c>
      <c r="H39">
        <v>-1.1</v>
      </c>
      <c r="I39">
        <v>8.7</v>
      </c>
      <c r="J39">
        <v>-8.5</v>
      </c>
      <c r="K39">
        <v>1.3</v>
      </c>
      <c r="L39">
        <v>10</v>
      </c>
      <c r="M39">
        <f t="shared" si="1"/>
        <v>3</v>
      </c>
    </row>
    <row r="40" spans="1:13" ht="12.75">
      <c r="A40">
        <v>680</v>
      </c>
      <c r="B40" s="10">
        <v>40303</v>
      </c>
      <c r="D40">
        <v>4.8</v>
      </c>
      <c r="E40">
        <f t="shared" si="0"/>
        <v>0.20000000000000018</v>
      </c>
      <c r="F40" s="44">
        <f t="shared" si="2"/>
        <v>0.24000000000000005</v>
      </c>
      <c r="G40">
        <v>12.4</v>
      </c>
      <c r="H40">
        <v>0.6</v>
      </c>
      <c r="I40">
        <v>12.9</v>
      </c>
      <c r="J40">
        <v>-3.8</v>
      </c>
      <c r="K40">
        <v>5.5</v>
      </c>
      <c r="L40">
        <v>8</v>
      </c>
      <c r="M40">
        <f t="shared" si="1"/>
        <v>2</v>
      </c>
    </row>
    <row r="41" spans="1:13" ht="12.75">
      <c r="A41">
        <v>680</v>
      </c>
      <c r="B41" s="10">
        <v>40304</v>
      </c>
      <c r="D41">
        <v>4.1</v>
      </c>
      <c r="E41">
        <f t="shared" si="0"/>
        <v>0.7000000000000002</v>
      </c>
      <c r="F41" s="44">
        <f t="shared" si="2"/>
        <v>0.38000000000000006</v>
      </c>
      <c r="G41">
        <v>12.4</v>
      </c>
      <c r="H41">
        <v>8.5</v>
      </c>
      <c r="I41">
        <v>13.8</v>
      </c>
      <c r="J41">
        <v>-1.8</v>
      </c>
      <c r="K41">
        <v>7.3</v>
      </c>
      <c r="L41">
        <v>3</v>
      </c>
      <c r="M41">
        <f t="shared" si="1"/>
        <v>5</v>
      </c>
    </row>
    <row r="42" spans="1:13" ht="12.75">
      <c r="A42">
        <v>680</v>
      </c>
      <c r="B42" s="10">
        <v>40305</v>
      </c>
      <c r="D42">
        <v>3.6</v>
      </c>
      <c r="E42">
        <f t="shared" si="0"/>
        <v>0.49999999999999956</v>
      </c>
      <c r="F42" s="44">
        <f t="shared" si="2"/>
        <v>0.38</v>
      </c>
      <c r="G42">
        <v>12.4</v>
      </c>
      <c r="H42">
        <v>-0.4</v>
      </c>
      <c r="I42">
        <v>9.3</v>
      </c>
      <c r="J42">
        <v>-0.5</v>
      </c>
      <c r="K42">
        <v>5.3</v>
      </c>
      <c r="L42">
        <v>5</v>
      </c>
      <c r="M42">
        <f t="shared" si="1"/>
        <v>-2</v>
      </c>
    </row>
    <row r="43" spans="1:13" ht="12.75">
      <c r="A43">
        <v>680</v>
      </c>
      <c r="B43" s="10">
        <v>40306</v>
      </c>
      <c r="D43">
        <v>2.5</v>
      </c>
      <c r="E43">
        <f t="shared" si="0"/>
        <v>1.1</v>
      </c>
      <c r="F43" s="44">
        <f t="shared" si="2"/>
        <v>0.6199999999999999</v>
      </c>
      <c r="G43">
        <v>12.4</v>
      </c>
      <c r="H43">
        <v>-4.3</v>
      </c>
      <c r="I43">
        <v>9.4</v>
      </c>
      <c r="J43">
        <v>-5.4</v>
      </c>
      <c r="K43">
        <v>1.9</v>
      </c>
      <c r="L43">
        <v>2</v>
      </c>
      <c r="M43">
        <f t="shared" si="1"/>
        <v>3</v>
      </c>
    </row>
    <row r="44" spans="1:13" ht="12.75">
      <c r="A44">
        <v>680</v>
      </c>
      <c r="B44" s="10">
        <v>40307</v>
      </c>
      <c r="D44">
        <v>2.4</v>
      </c>
      <c r="E44">
        <f t="shared" si="0"/>
        <v>0.10000000000000009</v>
      </c>
      <c r="F44" s="44">
        <f t="shared" si="2"/>
        <v>0.52</v>
      </c>
      <c r="G44">
        <v>12.4</v>
      </c>
      <c r="H44">
        <v>5.2</v>
      </c>
      <c r="I44">
        <v>10.5</v>
      </c>
      <c r="J44">
        <v>-5.3</v>
      </c>
      <c r="K44">
        <v>4.3</v>
      </c>
      <c r="L44">
        <v>0</v>
      </c>
      <c r="M44">
        <f t="shared" si="1"/>
        <v>2</v>
      </c>
    </row>
    <row r="45" spans="1:12" ht="12.75">
      <c r="A45">
        <v>680</v>
      </c>
      <c r="B45" s="10">
        <v>40308</v>
      </c>
      <c r="D45">
        <v>2.1</v>
      </c>
      <c r="E45">
        <f t="shared" si="0"/>
        <v>0.2999999999999998</v>
      </c>
      <c r="F45" s="44">
        <f t="shared" si="2"/>
        <v>0.5399999999999999</v>
      </c>
      <c r="G45">
        <v>12.4</v>
      </c>
      <c r="H45">
        <v>5.9</v>
      </c>
      <c r="I45">
        <v>16</v>
      </c>
      <c r="J45">
        <v>-0.1</v>
      </c>
      <c r="K45">
        <v>8.8</v>
      </c>
      <c r="L45">
        <v>0</v>
      </c>
    </row>
    <row r="46" spans="1:12" ht="12.75">
      <c r="A46">
        <v>680</v>
      </c>
      <c r="B46" s="10">
        <v>40309</v>
      </c>
      <c r="D46">
        <v>1.9</v>
      </c>
      <c r="E46">
        <f t="shared" si="0"/>
        <v>0.20000000000000018</v>
      </c>
      <c r="F46" s="44">
        <f t="shared" si="2"/>
        <v>0.43999999999999995</v>
      </c>
      <c r="G46">
        <v>12.4</v>
      </c>
      <c r="H46">
        <v>-1</v>
      </c>
      <c r="I46">
        <v>9.3</v>
      </c>
      <c r="J46">
        <v>-1</v>
      </c>
      <c r="K46">
        <v>4.5</v>
      </c>
      <c r="L46">
        <v>0</v>
      </c>
    </row>
    <row r="47" spans="1:12" ht="12.75">
      <c r="A47">
        <v>680</v>
      </c>
      <c r="B47" s="10">
        <v>40310</v>
      </c>
      <c r="D47">
        <v>1.9</v>
      </c>
      <c r="E47">
        <f t="shared" si="0"/>
        <v>0</v>
      </c>
      <c r="F47" s="44">
        <f t="shared" si="2"/>
        <v>0.34</v>
      </c>
      <c r="G47">
        <v>12.5</v>
      </c>
      <c r="H47">
        <v>-2.9</v>
      </c>
      <c r="I47">
        <v>13.6</v>
      </c>
      <c r="J47">
        <v>-2.9</v>
      </c>
      <c r="K47">
        <v>4.6</v>
      </c>
      <c r="L47">
        <v>0</v>
      </c>
    </row>
    <row r="48" spans="1:12" ht="12.75">
      <c r="A48">
        <v>680</v>
      </c>
      <c r="B48" s="10">
        <v>40311</v>
      </c>
      <c r="D48">
        <v>1.8</v>
      </c>
      <c r="E48">
        <f t="shared" si="0"/>
        <v>0.09999999999999987</v>
      </c>
      <c r="F48" s="44">
        <f t="shared" si="2"/>
        <v>0.13999999999999999</v>
      </c>
      <c r="G48">
        <v>12.7</v>
      </c>
      <c r="H48">
        <v>-1.8</v>
      </c>
      <c r="I48">
        <v>8.1</v>
      </c>
      <c r="J48">
        <v>-6.9</v>
      </c>
      <c r="K48">
        <v>0</v>
      </c>
      <c r="L48">
        <v>0</v>
      </c>
    </row>
    <row r="49" spans="1:12" ht="12.75">
      <c r="A49">
        <v>680</v>
      </c>
      <c r="B49" s="10">
        <v>40312</v>
      </c>
      <c r="D49">
        <v>1.7</v>
      </c>
      <c r="E49">
        <f t="shared" si="0"/>
        <v>0.10000000000000009</v>
      </c>
      <c r="F49" s="44">
        <f t="shared" si="2"/>
        <v>0.13999999999999999</v>
      </c>
      <c r="G49">
        <v>12.8</v>
      </c>
      <c r="H49">
        <v>0.8</v>
      </c>
      <c r="I49">
        <v>6.9</v>
      </c>
      <c r="J49">
        <v>-2.2</v>
      </c>
      <c r="K49">
        <v>1.6</v>
      </c>
      <c r="L49">
        <v>0</v>
      </c>
    </row>
    <row r="50" spans="1:12" ht="12.75">
      <c r="A50">
        <v>680</v>
      </c>
      <c r="B50" s="10">
        <v>40313</v>
      </c>
      <c r="D50">
        <v>1.8</v>
      </c>
      <c r="E50">
        <f t="shared" si="0"/>
        <v>-0.10000000000000009</v>
      </c>
      <c r="F50" s="44">
        <f t="shared" si="2"/>
        <v>0.06000000000000001</v>
      </c>
      <c r="G50">
        <v>13.3</v>
      </c>
      <c r="H50">
        <v>1.5</v>
      </c>
      <c r="I50">
        <v>9</v>
      </c>
      <c r="J50">
        <v>0.5</v>
      </c>
      <c r="K50">
        <v>2.9</v>
      </c>
      <c r="L50">
        <v>0</v>
      </c>
    </row>
    <row r="51" spans="1:12" ht="12.75">
      <c r="A51">
        <v>680</v>
      </c>
      <c r="B51" s="10">
        <v>40314</v>
      </c>
      <c r="D51">
        <v>1.6</v>
      </c>
      <c r="E51">
        <f t="shared" si="0"/>
        <v>0.19999999999999996</v>
      </c>
      <c r="F51" s="44">
        <f t="shared" si="2"/>
        <v>0.05999999999999996</v>
      </c>
      <c r="G51">
        <v>13.3</v>
      </c>
      <c r="H51">
        <v>-1.6</v>
      </c>
      <c r="I51">
        <v>9.7</v>
      </c>
      <c r="J51">
        <v>-1.6</v>
      </c>
      <c r="K51">
        <v>2.7</v>
      </c>
      <c r="L51">
        <v>0</v>
      </c>
    </row>
    <row r="52" spans="1:12" ht="12.75">
      <c r="A52">
        <v>680</v>
      </c>
      <c r="B52" s="10">
        <v>40315</v>
      </c>
      <c r="D52">
        <v>1.1</v>
      </c>
      <c r="E52">
        <f t="shared" si="0"/>
        <v>0.5</v>
      </c>
      <c r="F52" s="44">
        <f t="shared" si="2"/>
        <v>0.15999999999999998</v>
      </c>
      <c r="G52">
        <v>13.3</v>
      </c>
      <c r="H52">
        <v>-1</v>
      </c>
      <c r="I52">
        <v>14</v>
      </c>
      <c r="J52">
        <v>-3.3</v>
      </c>
      <c r="K52">
        <v>4.8</v>
      </c>
      <c r="L52">
        <v>0</v>
      </c>
    </row>
    <row r="53" spans="1:12" ht="12.75">
      <c r="A53">
        <v>680</v>
      </c>
      <c r="B53" s="10">
        <v>40316</v>
      </c>
      <c r="D53">
        <v>0.8</v>
      </c>
      <c r="E53">
        <f t="shared" si="0"/>
        <v>0.30000000000000004</v>
      </c>
      <c r="F53" s="44">
        <f t="shared" si="2"/>
        <v>0.2</v>
      </c>
      <c r="G53">
        <v>13.3</v>
      </c>
      <c r="H53">
        <v>1.1</v>
      </c>
      <c r="I53">
        <v>17.4</v>
      </c>
      <c r="J53">
        <v>-3.3</v>
      </c>
      <c r="K53">
        <v>6.8</v>
      </c>
      <c r="L53">
        <v>0</v>
      </c>
    </row>
    <row r="54" spans="1:12" ht="12.75">
      <c r="A54">
        <v>680</v>
      </c>
      <c r="B54" s="10">
        <v>40317</v>
      </c>
      <c r="D54">
        <v>0.6</v>
      </c>
      <c r="E54">
        <f t="shared" si="0"/>
        <v>0.20000000000000007</v>
      </c>
      <c r="F54" s="44">
        <f t="shared" si="2"/>
        <v>0.22000000000000003</v>
      </c>
      <c r="G54">
        <v>13.4</v>
      </c>
      <c r="H54">
        <v>1.3</v>
      </c>
      <c r="I54">
        <v>12.7</v>
      </c>
      <c r="J54">
        <v>0.9</v>
      </c>
      <c r="K54">
        <v>5.4</v>
      </c>
      <c r="L54">
        <v>0</v>
      </c>
    </row>
    <row r="55" spans="1:12" ht="12.75">
      <c r="A55">
        <v>680</v>
      </c>
      <c r="B55" s="10">
        <v>40318</v>
      </c>
      <c r="D55">
        <v>0.4</v>
      </c>
      <c r="E55">
        <f t="shared" si="0"/>
        <v>0.19999999999999996</v>
      </c>
      <c r="F55" s="44">
        <f t="shared" si="2"/>
        <v>0.28</v>
      </c>
      <c r="G55">
        <v>13.4</v>
      </c>
      <c r="H55">
        <v>2.4</v>
      </c>
      <c r="I55">
        <v>10</v>
      </c>
      <c r="J55">
        <v>-0.2</v>
      </c>
      <c r="K55">
        <v>3.3</v>
      </c>
      <c r="L55">
        <v>0</v>
      </c>
    </row>
    <row r="56" spans="1:13" ht="12.75">
      <c r="A56" s="9">
        <v>680</v>
      </c>
      <c r="B56" s="13">
        <v>40319</v>
      </c>
      <c r="C56" s="9"/>
      <c r="D56" s="9">
        <v>0</v>
      </c>
      <c r="E56" s="9">
        <f t="shared" si="0"/>
        <v>0.4</v>
      </c>
      <c r="F56" s="45">
        <f t="shared" si="2"/>
        <v>0.32</v>
      </c>
      <c r="G56" s="9">
        <v>13.4</v>
      </c>
      <c r="H56" s="9">
        <v>-0.1</v>
      </c>
      <c r="I56" s="9">
        <v>16.4</v>
      </c>
      <c r="J56" s="9">
        <v>-0.1</v>
      </c>
      <c r="K56" s="9">
        <v>7.7</v>
      </c>
      <c r="L56" s="9">
        <v>0</v>
      </c>
      <c r="M56" s="9"/>
    </row>
    <row r="57" spans="4:13" ht="12.75">
      <c r="D57" s="14" t="s">
        <v>31</v>
      </c>
      <c r="E57" s="15">
        <f>AVERAGE(E16:E56)</f>
        <v>0.2634146341463414</v>
      </c>
      <c r="F57" s="15">
        <f>AVERAGE(F16:F56)</f>
        <v>0.26540540540540547</v>
      </c>
      <c r="G57">
        <f>G56-G15</f>
        <v>2.4000000000000004</v>
      </c>
      <c r="H57" t="s">
        <v>32</v>
      </c>
      <c r="J57" s="14" t="s">
        <v>33</v>
      </c>
      <c r="K57" s="16">
        <f>AVERAGE(K15:K56)</f>
        <v>3.09047619047619</v>
      </c>
      <c r="L57" s="14" t="s">
        <v>34</v>
      </c>
      <c r="M57" s="17">
        <f>AVERAGE(M16:M44)</f>
        <v>1.2758620689655173</v>
      </c>
    </row>
    <row r="58" spans="4:7" ht="12.75">
      <c r="D58" s="14" t="s">
        <v>35</v>
      </c>
      <c r="E58" s="18">
        <f>MAX(E16:E56)</f>
        <v>1.1</v>
      </c>
      <c r="F58" s="18">
        <f>MAX(F16:F56)</f>
        <v>0.6199999999999999</v>
      </c>
      <c r="G58" s="18"/>
    </row>
    <row r="59" spans="4:7" ht="12.75">
      <c r="D59" s="14" t="s">
        <v>36</v>
      </c>
      <c r="E59" s="16">
        <f>COUNT(E16:E56)</f>
        <v>41</v>
      </c>
      <c r="F59" s="16"/>
      <c r="G59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35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39904</v>
      </c>
      <c r="D6">
        <v>12</v>
      </c>
      <c r="F6" s="16"/>
      <c r="G6">
        <v>11.9</v>
      </c>
      <c r="H6">
        <v>-4.8</v>
      </c>
      <c r="I6">
        <v>0.5</v>
      </c>
      <c r="J6">
        <v>-15.1</v>
      </c>
      <c r="K6">
        <v>-6.8</v>
      </c>
      <c r="L6">
        <v>46</v>
      </c>
    </row>
    <row r="7" spans="1:12" ht="12.75">
      <c r="A7">
        <v>680</v>
      </c>
      <c r="B7" s="10">
        <v>39905</v>
      </c>
      <c r="D7">
        <v>12.2</v>
      </c>
      <c r="G7">
        <v>12.1</v>
      </c>
      <c r="H7">
        <v>-15.2</v>
      </c>
      <c r="I7">
        <v>1.5</v>
      </c>
      <c r="J7">
        <v>-15.2</v>
      </c>
      <c r="K7">
        <v>-6.1</v>
      </c>
      <c r="L7">
        <v>49</v>
      </c>
    </row>
    <row r="8" spans="1:12" ht="12.75">
      <c r="A8">
        <v>680</v>
      </c>
      <c r="B8" s="10">
        <v>39906</v>
      </c>
      <c r="D8">
        <v>12.4</v>
      </c>
      <c r="G8">
        <v>12.3</v>
      </c>
      <c r="H8">
        <v>-2.7</v>
      </c>
      <c r="I8">
        <v>3.9</v>
      </c>
      <c r="J8">
        <v>-22.1</v>
      </c>
      <c r="K8">
        <v>-6.5</v>
      </c>
      <c r="L8">
        <v>48</v>
      </c>
    </row>
    <row r="9" spans="1:12" ht="12.75">
      <c r="A9">
        <v>680</v>
      </c>
      <c r="B9" s="10">
        <v>39907</v>
      </c>
      <c r="D9">
        <v>13</v>
      </c>
      <c r="G9">
        <v>12.7</v>
      </c>
      <c r="H9">
        <v>-1.9</v>
      </c>
      <c r="I9">
        <v>4.9</v>
      </c>
      <c r="J9">
        <v>-3.2</v>
      </c>
      <c r="K9">
        <v>0.4</v>
      </c>
      <c r="L9">
        <v>50</v>
      </c>
    </row>
    <row r="10" spans="1:12" ht="12.75">
      <c r="A10">
        <v>680</v>
      </c>
      <c r="B10" s="10">
        <v>39908</v>
      </c>
      <c r="D10">
        <v>13.2</v>
      </c>
      <c r="G10">
        <v>13</v>
      </c>
      <c r="H10">
        <v>-9.8</v>
      </c>
      <c r="I10">
        <v>2.2</v>
      </c>
      <c r="J10">
        <v>-9.8</v>
      </c>
      <c r="K10">
        <v>-3.2</v>
      </c>
      <c r="L10">
        <v>51</v>
      </c>
    </row>
    <row r="11" spans="1:12" ht="12.75">
      <c r="A11" s="11">
        <v>680</v>
      </c>
      <c r="B11" s="12">
        <v>39909</v>
      </c>
      <c r="C11" s="11"/>
      <c r="D11" s="11">
        <v>13.2</v>
      </c>
      <c r="E11" s="11"/>
      <c r="F11" s="11"/>
      <c r="G11" s="11">
        <v>13</v>
      </c>
      <c r="H11" s="11">
        <v>-15</v>
      </c>
      <c r="I11" s="11">
        <v>1.6</v>
      </c>
      <c r="J11" s="11">
        <v>-17.1</v>
      </c>
      <c r="K11" s="11">
        <v>-7.5</v>
      </c>
      <c r="L11" s="11">
        <v>50</v>
      </c>
    </row>
    <row r="12" spans="1:13" ht="12.75">
      <c r="A12">
        <v>680</v>
      </c>
      <c r="B12" s="10">
        <v>39910</v>
      </c>
      <c r="D12">
        <v>13.1</v>
      </c>
      <c r="E12">
        <f>D11-D12</f>
        <v>0.09999999999999964</v>
      </c>
      <c r="G12">
        <v>13.1</v>
      </c>
      <c r="H12">
        <v>-10.4</v>
      </c>
      <c r="I12">
        <v>8.2</v>
      </c>
      <c r="J12">
        <v>-21.4</v>
      </c>
      <c r="K12">
        <v>-5.6</v>
      </c>
      <c r="L12">
        <v>48</v>
      </c>
      <c r="M12">
        <f>L11-L12</f>
        <v>2</v>
      </c>
    </row>
    <row r="13" spans="1:13" ht="12.75">
      <c r="A13">
        <v>680</v>
      </c>
      <c r="B13" s="10">
        <v>39911</v>
      </c>
      <c r="D13">
        <v>13</v>
      </c>
      <c r="E13">
        <f aca="true" t="shared" si="0" ref="E13:E49">D12-D13</f>
        <v>0.09999999999999964</v>
      </c>
      <c r="G13">
        <v>13.1</v>
      </c>
      <c r="H13">
        <v>-6.9</v>
      </c>
      <c r="I13">
        <v>9.9</v>
      </c>
      <c r="J13">
        <v>-16.4</v>
      </c>
      <c r="K13">
        <v>-2.3</v>
      </c>
      <c r="L13">
        <v>46</v>
      </c>
      <c r="M13">
        <f aca="true" t="shared" si="1" ref="M13:M43">L12-L13</f>
        <v>2</v>
      </c>
    </row>
    <row r="14" spans="1:13" ht="12.75">
      <c r="A14">
        <v>680</v>
      </c>
      <c r="B14" s="10">
        <v>39912</v>
      </c>
      <c r="D14">
        <v>12.8</v>
      </c>
      <c r="E14">
        <f t="shared" si="0"/>
        <v>0.1999999999999993</v>
      </c>
      <c r="G14">
        <v>13.1</v>
      </c>
      <c r="H14">
        <v>-0.5</v>
      </c>
      <c r="I14">
        <v>12.3</v>
      </c>
      <c r="J14">
        <v>-11.4</v>
      </c>
      <c r="K14">
        <v>1.5</v>
      </c>
      <c r="L14">
        <v>43</v>
      </c>
      <c r="M14">
        <f t="shared" si="1"/>
        <v>3</v>
      </c>
    </row>
    <row r="15" spans="1:13" ht="12.75">
      <c r="A15">
        <v>680</v>
      </c>
      <c r="B15" s="10">
        <v>39913</v>
      </c>
      <c r="D15">
        <v>12.6</v>
      </c>
      <c r="E15">
        <f t="shared" si="0"/>
        <v>0.20000000000000107</v>
      </c>
      <c r="G15">
        <v>13.2</v>
      </c>
      <c r="H15">
        <v>-4.9</v>
      </c>
      <c r="I15">
        <v>5.7</v>
      </c>
      <c r="J15">
        <v>-4.9</v>
      </c>
      <c r="K15">
        <v>0.2</v>
      </c>
      <c r="L15">
        <v>42</v>
      </c>
      <c r="M15">
        <f t="shared" si="1"/>
        <v>1</v>
      </c>
    </row>
    <row r="16" spans="1:13" ht="12.75">
      <c r="A16">
        <v>680</v>
      </c>
      <c r="B16" s="10">
        <v>39914</v>
      </c>
      <c r="D16">
        <v>12.5</v>
      </c>
      <c r="E16">
        <f t="shared" si="0"/>
        <v>0.09999999999999964</v>
      </c>
      <c r="F16">
        <f>+AVERAGE(E12:E16)</f>
        <v>0.13999999999999985</v>
      </c>
      <c r="G16">
        <v>13.2</v>
      </c>
      <c r="H16">
        <v>1.4</v>
      </c>
      <c r="I16">
        <v>9.6</v>
      </c>
      <c r="J16">
        <v>-8.7</v>
      </c>
      <c r="K16">
        <v>0.9</v>
      </c>
      <c r="L16">
        <v>39</v>
      </c>
      <c r="M16">
        <f t="shared" si="1"/>
        <v>3</v>
      </c>
    </row>
    <row r="17" spans="1:13" ht="12.75">
      <c r="A17">
        <v>680</v>
      </c>
      <c r="B17" s="10">
        <v>39915</v>
      </c>
      <c r="D17">
        <v>12.5</v>
      </c>
      <c r="E17">
        <f t="shared" si="0"/>
        <v>0</v>
      </c>
      <c r="F17">
        <f aca="true" t="shared" si="2" ref="F17:F49">+AVERAGE(E13:E17)</f>
        <v>0.11999999999999993</v>
      </c>
      <c r="G17">
        <v>13.2</v>
      </c>
      <c r="H17">
        <v>-1.5</v>
      </c>
      <c r="I17">
        <v>6.5</v>
      </c>
      <c r="J17">
        <v>-1.6</v>
      </c>
      <c r="K17">
        <v>1.3</v>
      </c>
      <c r="L17">
        <v>38</v>
      </c>
      <c r="M17">
        <f t="shared" si="1"/>
        <v>1</v>
      </c>
    </row>
    <row r="18" spans="1:13" ht="12.75">
      <c r="A18">
        <v>680</v>
      </c>
      <c r="B18" s="10">
        <v>39916</v>
      </c>
      <c r="D18">
        <v>12.6</v>
      </c>
      <c r="E18">
        <f t="shared" si="0"/>
        <v>-0.09999999999999964</v>
      </c>
      <c r="F18">
        <f t="shared" si="2"/>
        <v>0.08000000000000007</v>
      </c>
      <c r="G18">
        <v>13.2</v>
      </c>
      <c r="H18">
        <v>-1.2</v>
      </c>
      <c r="I18">
        <v>7.2</v>
      </c>
      <c r="J18">
        <v>-1.8</v>
      </c>
      <c r="K18">
        <v>1.9</v>
      </c>
      <c r="L18">
        <v>39</v>
      </c>
      <c r="M18">
        <f t="shared" si="1"/>
        <v>-1</v>
      </c>
    </row>
    <row r="19" spans="1:13" ht="12.75">
      <c r="A19">
        <v>680</v>
      </c>
      <c r="B19" s="10">
        <v>39917</v>
      </c>
      <c r="D19">
        <v>12.5</v>
      </c>
      <c r="E19">
        <f t="shared" si="0"/>
        <v>0.09999999999999964</v>
      </c>
      <c r="F19">
        <f t="shared" si="2"/>
        <v>0.060000000000000143</v>
      </c>
      <c r="G19">
        <v>13.2</v>
      </c>
      <c r="H19">
        <v>-4.1</v>
      </c>
      <c r="I19">
        <v>10</v>
      </c>
      <c r="J19">
        <v>-6.5</v>
      </c>
      <c r="K19">
        <v>1.5</v>
      </c>
      <c r="L19">
        <v>39</v>
      </c>
      <c r="M19">
        <f t="shared" si="1"/>
        <v>0</v>
      </c>
    </row>
    <row r="20" spans="1:13" ht="12.75">
      <c r="A20">
        <v>680</v>
      </c>
      <c r="B20" s="10">
        <v>39918</v>
      </c>
      <c r="D20">
        <v>12.6</v>
      </c>
      <c r="E20">
        <f t="shared" si="0"/>
        <v>-0.09999999999999964</v>
      </c>
      <c r="F20">
        <f t="shared" si="2"/>
        <v>0</v>
      </c>
      <c r="G20">
        <v>13.2</v>
      </c>
      <c r="H20">
        <v>4.4</v>
      </c>
      <c r="I20">
        <v>8.4</v>
      </c>
      <c r="J20">
        <v>-7.5</v>
      </c>
      <c r="K20">
        <v>1.5</v>
      </c>
      <c r="L20">
        <v>36</v>
      </c>
      <c r="M20">
        <f t="shared" si="1"/>
        <v>3</v>
      </c>
    </row>
    <row r="21" spans="1:13" ht="12.75">
      <c r="A21">
        <v>680</v>
      </c>
      <c r="B21" s="10">
        <v>39919</v>
      </c>
      <c r="D21">
        <v>12.4</v>
      </c>
      <c r="E21">
        <f t="shared" si="0"/>
        <v>0.1999999999999993</v>
      </c>
      <c r="F21">
        <f t="shared" si="2"/>
        <v>0.019999999999999928</v>
      </c>
      <c r="G21">
        <v>13.2</v>
      </c>
      <c r="H21">
        <v>1.5</v>
      </c>
      <c r="I21">
        <v>11</v>
      </c>
      <c r="J21">
        <v>0.6</v>
      </c>
      <c r="K21">
        <v>5.2</v>
      </c>
      <c r="L21">
        <v>34</v>
      </c>
      <c r="M21">
        <f t="shared" si="1"/>
        <v>2</v>
      </c>
    </row>
    <row r="22" spans="1:13" ht="12.75">
      <c r="A22">
        <v>680</v>
      </c>
      <c r="B22" s="10">
        <v>39920</v>
      </c>
      <c r="D22">
        <v>12.2</v>
      </c>
      <c r="E22">
        <f t="shared" si="0"/>
        <v>0.20000000000000107</v>
      </c>
      <c r="F22">
        <f t="shared" si="2"/>
        <v>0.060000000000000143</v>
      </c>
      <c r="G22">
        <v>13.3</v>
      </c>
      <c r="H22">
        <v>-1.7</v>
      </c>
      <c r="I22">
        <v>7.3</v>
      </c>
      <c r="J22">
        <v>-3.8</v>
      </c>
      <c r="K22">
        <v>0.7</v>
      </c>
      <c r="L22">
        <v>31</v>
      </c>
      <c r="M22">
        <f t="shared" si="1"/>
        <v>3</v>
      </c>
    </row>
    <row r="23" spans="1:13" ht="12.75">
      <c r="A23">
        <v>680</v>
      </c>
      <c r="B23" s="10">
        <v>39921</v>
      </c>
      <c r="D23">
        <v>12.6</v>
      </c>
      <c r="E23">
        <f t="shared" si="0"/>
        <v>-0.40000000000000036</v>
      </c>
      <c r="F23">
        <f t="shared" si="2"/>
        <v>0</v>
      </c>
      <c r="G23">
        <v>13.6</v>
      </c>
      <c r="H23">
        <v>-8.9</v>
      </c>
      <c r="I23">
        <v>1.5</v>
      </c>
      <c r="J23">
        <v>-9.3</v>
      </c>
      <c r="K23">
        <v>-2.1</v>
      </c>
      <c r="L23">
        <v>39</v>
      </c>
      <c r="M23">
        <f t="shared" si="1"/>
        <v>-8</v>
      </c>
    </row>
    <row r="24" spans="1:13" ht="12.75">
      <c r="A24">
        <v>680</v>
      </c>
      <c r="B24" s="10">
        <v>39922</v>
      </c>
      <c r="D24">
        <v>12.8</v>
      </c>
      <c r="E24">
        <f t="shared" si="0"/>
        <v>-0.20000000000000107</v>
      </c>
      <c r="F24">
        <f t="shared" si="2"/>
        <v>-0.060000000000000143</v>
      </c>
      <c r="G24">
        <v>13.7</v>
      </c>
      <c r="H24">
        <v>-3.5</v>
      </c>
      <c r="I24">
        <v>7.6</v>
      </c>
      <c r="J24">
        <v>-11.2</v>
      </c>
      <c r="K24">
        <v>-1.3</v>
      </c>
      <c r="L24">
        <v>36</v>
      </c>
      <c r="M24">
        <f t="shared" si="1"/>
        <v>3</v>
      </c>
    </row>
    <row r="25" spans="1:13" ht="12.75">
      <c r="A25">
        <v>680</v>
      </c>
      <c r="B25" s="10">
        <v>39923</v>
      </c>
      <c r="D25">
        <v>12.5</v>
      </c>
      <c r="E25">
        <f t="shared" si="0"/>
        <v>0.3000000000000007</v>
      </c>
      <c r="F25">
        <f t="shared" si="2"/>
        <v>0.019999999999999928</v>
      </c>
      <c r="G25">
        <v>13.8</v>
      </c>
      <c r="H25">
        <v>-3.3</v>
      </c>
      <c r="I25">
        <v>10.1</v>
      </c>
      <c r="J25">
        <v>-8</v>
      </c>
      <c r="K25">
        <v>1.5</v>
      </c>
      <c r="L25">
        <v>35</v>
      </c>
      <c r="M25">
        <f t="shared" si="1"/>
        <v>1</v>
      </c>
    </row>
    <row r="26" spans="1:13" ht="12.75">
      <c r="A26">
        <v>680</v>
      </c>
      <c r="B26" s="10">
        <v>39924</v>
      </c>
      <c r="D26">
        <v>12</v>
      </c>
      <c r="E26">
        <f t="shared" si="0"/>
        <v>0.5</v>
      </c>
      <c r="F26">
        <f t="shared" si="2"/>
        <v>0.08000000000000007</v>
      </c>
      <c r="G26">
        <v>13.8</v>
      </c>
      <c r="H26">
        <v>-1.4</v>
      </c>
      <c r="I26">
        <v>12.7</v>
      </c>
      <c r="J26">
        <v>-6.2</v>
      </c>
      <c r="K26">
        <v>3.2</v>
      </c>
      <c r="L26">
        <v>33</v>
      </c>
      <c r="M26">
        <f t="shared" si="1"/>
        <v>2</v>
      </c>
    </row>
    <row r="27" spans="1:13" ht="12.75">
      <c r="A27">
        <v>680</v>
      </c>
      <c r="B27" s="10">
        <v>39925</v>
      </c>
      <c r="D27">
        <v>11.3</v>
      </c>
      <c r="E27">
        <f t="shared" si="0"/>
        <v>0.6999999999999993</v>
      </c>
      <c r="F27">
        <f t="shared" si="2"/>
        <v>0.17999999999999972</v>
      </c>
      <c r="G27">
        <v>13.8</v>
      </c>
      <c r="H27">
        <v>-1.8</v>
      </c>
      <c r="I27">
        <v>14.7</v>
      </c>
      <c r="J27">
        <v>-4.8</v>
      </c>
      <c r="K27">
        <v>4.9</v>
      </c>
      <c r="L27">
        <v>29</v>
      </c>
      <c r="M27">
        <f t="shared" si="1"/>
        <v>4</v>
      </c>
    </row>
    <row r="28" spans="1:13" ht="12.75">
      <c r="A28">
        <v>680</v>
      </c>
      <c r="B28" s="10">
        <v>39926</v>
      </c>
      <c r="D28">
        <v>10.8</v>
      </c>
      <c r="E28">
        <f t="shared" si="0"/>
        <v>0.5</v>
      </c>
      <c r="F28">
        <f t="shared" si="2"/>
        <v>0.35999999999999976</v>
      </c>
      <c r="G28">
        <v>13.8</v>
      </c>
      <c r="H28">
        <v>-1.6</v>
      </c>
      <c r="I28">
        <v>13.8</v>
      </c>
      <c r="J28">
        <v>-5.1</v>
      </c>
      <c r="K28">
        <v>4.3</v>
      </c>
      <c r="L28">
        <v>27</v>
      </c>
      <c r="M28">
        <f t="shared" si="1"/>
        <v>2</v>
      </c>
    </row>
    <row r="29" spans="1:13" ht="12.75">
      <c r="A29">
        <v>680</v>
      </c>
      <c r="B29" s="10">
        <v>39927</v>
      </c>
      <c r="D29">
        <v>10.5</v>
      </c>
      <c r="E29">
        <f t="shared" si="0"/>
        <v>0.3000000000000007</v>
      </c>
      <c r="F29">
        <f t="shared" si="2"/>
        <v>0.46000000000000013</v>
      </c>
      <c r="G29">
        <v>13.8</v>
      </c>
      <c r="H29">
        <v>-1.2</v>
      </c>
      <c r="I29">
        <v>14.4</v>
      </c>
      <c r="J29">
        <v>-4.9</v>
      </c>
      <c r="K29">
        <v>4.3</v>
      </c>
      <c r="L29">
        <v>24</v>
      </c>
      <c r="M29">
        <f t="shared" si="1"/>
        <v>3</v>
      </c>
    </row>
    <row r="30" spans="1:13" ht="12.75">
      <c r="A30">
        <v>680</v>
      </c>
      <c r="B30" s="10">
        <v>39928</v>
      </c>
      <c r="D30">
        <v>9.8</v>
      </c>
      <c r="E30">
        <f t="shared" si="0"/>
        <v>0.6999999999999993</v>
      </c>
      <c r="F30">
        <f t="shared" si="2"/>
        <v>0.5399999999999998</v>
      </c>
      <c r="G30">
        <v>13.8</v>
      </c>
      <c r="H30">
        <v>7.9</v>
      </c>
      <c r="I30">
        <v>12.9</v>
      </c>
      <c r="J30">
        <v>-3.5</v>
      </c>
      <c r="K30">
        <v>6.7</v>
      </c>
      <c r="L30">
        <v>22</v>
      </c>
      <c r="M30">
        <f t="shared" si="1"/>
        <v>2</v>
      </c>
    </row>
    <row r="31" spans="1:13" ht="12.75">
      <c r="A31">
        <v>680</v>
      </c>
      <c r="B31" s="10">
        <v>39929</v>
      </c>
      <c r="D31">
        <v>9.2</v>
      </c>
      <c r="E31">
        <f t="shared" si="0"/>
        <v>0.6000000000000014</v>
      </c>
      <c r="F31">
        <f t="shared" si="2"/>
        <v>0.5600000000000002</v>
      </c>
      <c r="G31">
        <v>13.8</v>
      </c>
      <c r="H31">
        <v>-2.6</v>
      </c>
      <c r="I31">
        <v>11.7</v>
      </c>
      <c r="J31">
        <v>-2.6</v>
      </c>
      <c r="K31">
        <v>6.3</v>
      </c>
      <c r="L31">
        <v>17</v>
      </c>
      <c r="M31">
        <f t="shared" si="1"/>
        <v>5</v>
      </c>
    </row>
    <row r="32" spans="1:13" ht="12.75">
      <c r="A32">
        <v>680</v>
      </c>
      <c r="B32" s="10">
        <v>39930</v>
      </c>
      <c r="D32">
        <v>9</v>
      </c>
      <c r="E32">
        <f t="shared" si="0"/>
        <v>0.1999999999999993</v>
      </c>
      <c r="F32">
        <f t="shared" si="2"/>
        <v>0.46000000000000013</v>
      </c>
      <c r="G32">
        <v>13.9</v>
      </c>
      <c r="H32">
        <v>-2.2</v>
      </c>
      <c r="I32">
        <v>6.2</v>
      </c>
      <c r="J32">
        <v>-5.4</v>
      </c>
      <c r="K32">
        <v>0.1</v>
      </c>
      <c r="L32">
        <v>14</v>
      </c>
      <c r="M32">
        <f t="shared" si="1"/>
        <v>3</v>
      </c>
    </row>
    <row r="33" spans="1:13" ht="12.75">
      <c r="A33">
        <v>680</v>
      </c>
      <c r="B33" s="10">
        <v>39931</v>
      </c>
      <c r="D33">
        <v>8.4</v>
      </c>
      <c r="E33">
        <f t="shared" si="0"/>
        <v>0.5999999999999996</v>
      </c>
      <c r="F33">
        <f t="shared" si="2"/>
        <v>0.4800000000000001</v>
      </c>
      <c r="G33">
        <v>13.9</v>
      </c>
      <c r="H33">
        <v>-1.3</v>
      </c>
      <c r="I33">
        <v>9.1</v>
      </c>
      <c r="J33">
        <v>-4.7</v>
      </c>
      <c r="K33">
        <v>2</v>
      </c>
      <c r="L33">
        <v>17</v>
      </c>
      <c r="M33">
        <f t="shared" si="1"/>
        <v>-3</v>
      </c>
    </row>
    <row r="34" spans="1:13" ht="12.75">
      <c r="A34">
        <v>680</v>
      </c>
      <c r="B34" s="10">
        <v>39932</v>
      </c>
      <c r="D34">
        <v>8</v>
      </c>
      <c r="E34">
        <f t="shared" si="0"/>
        <v>0.40000000000000036</v>
      </c>
      <c r="F34">
        <f t="shared" si="2"/>
        <v>0.5</v>
      </c>
      <c r="G34">
        <v>13.9</v>
      </c>
      <c r="H34">
        <v>-1.3</v>
      </c>
      <c r="I34">
        <v>11.7</v>
      </c>
      <c r="J34">
        <v>-4.4</v>
      </c>
      <c r="K34">
        <v>3.7</v>
      </c>
      <c r="L34">
        <v>15</v>
      </c>
      <c r="M34">
        <f t="shared" si="1"/>
        <v>2</v>
      </c>
    </row>
    <row r="35" spans="1:13" ht="12.75">
      <c r="A35">
        <v>680</v>
      </c>
      <c r="B35" s="10">
        <v>39933</v>
      </c>
      <c r="D35">
        <v>5.9</v>
      </c>
      <c r="E35">
        <f t="shared" si="0"/>
        <v>2.0999999999999996</v>
      </c>
      <c r="F35">
        <f t="shared" si="2"/>
        <v>0.78</v>
      </c>
      <c r="G35">
        <v>13.9</v>
      </c>
      <c r="H35">
        <v>-2</v>
      </c>
      <c r="I35">
        <v>14.2</v>
      </c>
      <c r="J35">
        <v>-4.2</v>
      </c>
      <c r="K35">
        <v>5</v>
      </c>
      <c r="L35">
        <v>13</v>
      </c>
      <c r="M35">
        <f t="shared" si="1"/>
        <v>2</v>
      </c>
    </row>
    <row r="36" spans="1:13" ht="12.75">
      <c r="A36">
        <v>680</v>
      </c>
      <c r="B36" s="10">
        <v>39934</v>
      </c>
      <c r="D36">
        <v>5.3</v>
      </c>
      <c r="E36">
        <f t="shared" si="0"/>
        <v>0.6000000000000005</v>
      </c>
      <c r="F36">
        <f t="shared" si="2"/>
        <v>0.7799999999999999</v>
      </c>
      <c r="G36">
        <v>13.9</v>
      </c>
      <c r="H36">
        <v>-1.1</v>
      </c>
      <c r="I36">
        <v>15</v>
      </c>
      <c r="J36">
        <v>-5.8</v>
      </c>
      <c r="K36">
        <v>5.4</v>
      </c>
      <c r="L36">
        <v>10</v>
      </c>
      <c r="M36">
        <f t="shared" si="1"/>
        <v>3</v>
      </c>
    </row>
    <row r="37" spans="1:13" ht="12.75">
      <c r="A37">
        <v>680</v>
      </c>
      <c r="B37" s="10">
        <v>39935</v>
      </c>
      <c r="D37">
        <v>5.1</v>
      </c>
      <c r="E37">
        <f t="shared" si="0"/>
        <v>0.20000000000000018</v>
      </c>
      <c r="F37">
        <f t="shared" si="2"/>
        <v>0.78</v>
      </c>
      <c r="G37">
        <v>13.9</v>
      </c>
      <c r="H37">
        <v>1.6</v>
      </c>
      <c r="I37">
        <v>13.8</v>
      </c>
      <c r="J37">
        <v>-3.1</v>
      </c>
      <c r="K37">
        <v>6</v>
      </c>
      <c r="L37">
        <v>6</v>
      </c>
      <c r="M37">
        <f t="shared" si="1"/>
        <v>4</v>
      </c>
    </row>
    <row r="38" spans="1:13" ht="12.75">
      <c r="A38">
        <v>680</v>
      </c>
      <c r="B38" s="10">
        <v>39936</v>
      </c>
      <c r="D38">
        <v>4.6</v>
      </c>
      <c r="E38">
        <f t="shared" si="0"/>
        <v>0.5</v>
      </c>
      <c r="F38">
        <f t="shared" si="2"/>
        <v>0.7600000000000001</v>
      </c>
      <c r="G38">
        <v>14</v>
      </c>
      <c r="H38">
        <v>1.6</v>
      </c>
      <c r="I38">
        <v>8.6</v>
      </c>
      <c r="J38">
        <v>0</v>
      </c>
      <c r="K38">
        <v>3.7</v>
      </c>
      <c r="L38">
        <v>5</v>
      </c>
      <c r="M38">
        <f t="shared" si="1"/>
        <v>1</v>
      </c>
    </row>
    <row r="39" spans="1:13" ht="12.75">
      <c r="A39">
        <v>680</v>
      </c>
      <c r="B39" s="10">
        <v>39937</v>
      </c>
      <c r="D39">
        <v>3.8</v>
      </c>
      <c r="E39">
        <f t="shared" si="0"/>
        <v>0.7999999999999998</v>
      </c>
      <c r="F39">
        <f t="shared" si="2"/>
        <v>0.8400000000000001</v>
      </c>
      <c r="G39">
        <v>14</v>
      </c>
      <c r="H39">
        <v>2</v>
      </c>
      <c r="I39">
        <v>10</v>
      </c>
      <c r="J39">
        <v>-0.4</v>
      </c>
      <c r="K39">
        <v>4.8</v>
      </c>
      <c r="L39">
        <v>3</v>
      </c>
      <c r="M39">
        <f t="shared" si="1"/>
        <v>2</v>
      </c>
    </row>
    <row r="40" spans="1:13" ht="12.75">
      <c r="A40">
        <v>680</v>
      </c>
      <c r="B40" s="10">
        <v>39938</v>
      </c>
      <c r="D40">
        <v>3.6</v>
      </c>
      <c r="E40">
        <f t="shared" si="0"/>
        <v>0.19999999999999973</v>
      </c>
      <c r="F40">
        <f t="shared" si="2"/>
        <v>0.4600000000000001</v>
      </c>
      <c r="G40">
        <v>14.1</v>
      </c>
      <c r="H40">
        <v>3.9</v>
      </c>
      <c r="I40">
        <v>8.1</v>
      </c>
      <c r="J40">
        <v>1.3</v>
      </c>
      <c r="K40">
        <v>3.5</v>
      </c>
      <c r="L40">
        <v>4</v>
      </c>
      <c r="M40">
        <f t="shared" si="1"/>
        <v>-1</v>
      </c>
    </row>
    <row r="41" spans="1:13" ht="12.75">
      <c r="A41">
        <v>680</v>
      </c>
      <c r="B41" s="10">
        <v>39939</v>
      </c>
      <c r="D41">
        <v>2.7</v>
      </c>
      <c r="E41">
        <f t="shared" si="0"/>
        <v>0.8999999999999999</v>
      </c>
      <c r="F41">
        <f t="shared" si="2"/>
        <v>0.5199999999999999</v>
      </c>
      <c r="G41">
        <v>14.2</v>
      </c>
      <c r="H41">
        <v>3.2</v>
      </c>
      <c r="I41">
        <v>12.9</v>
      </c>
      <c r="J41">
        <v>0.2</v>
      </c>
      <c r="K41">
        <v>7</v>
      </c>
      <c r="L41">
        <v>1</v>
      </c>
      <c r="M41">
        <f t="shared" si="1"/>
        <v>3</v>
      </c>
    </row>
    <row r="42" spans="1:13" ht="12.75">
      <c r="A42">
        <v>680</v>
      </c>
      <c r="B42" s="10">
        <v>39940</v>
      </c>
      <c r="D42">
        <v>2.2</v>
      </c>
      <c r="E42">
        <f t="shared" si="0"/>
        <v>0.5</v>
      </c>
      <c r="F42">
        <f t="shared" si="2"/>
        <v>0.5799999999999998</v>
      </c>
      <c r="G42">
        <v>14.3</v>
      </c>
      <c r="H42">
        <v>0.3</v>
      </c>
      <c r="I42">
        <v>17</v>
      </c>
      <c r="J42">
        <v>-1.3</v>
      </c>
      <c r="K42">
        <v>8.1</v>
      </c>
      <c r="L42">
        <v>1</v>
      </c>
      <c r="M42">
        <f t="shared" si="1"/>
        <v>0</v>
      </c>
    </row>
    <row r="43" spans="1:13" ht="12.75">
      <c r="A43">
        <v>680</v>
      </c>
      <c r="B43" s="10">
        <v>39941</v>
      </c>
      <c r="D43">
        <v>2</v>
      </c>
      <c r="E43">
        <f t="shared" si="0"/>
        <v>0.20000000000000018</v>
      </c>
      <c r="F43">
        <f t="shared" si="2"/>
        <v>0.5199999999999999</v>
      </c>
      <c r="G43">
        <v>14.3</v>
      </c>
      <c r="H43">
        <v>3.6</v>
      </c>
      <c r="I43">
        <v>17.7</v>
      </c>
      <c r="J43">
        <v>-1.5</v>
      </c>
      <c r="K43">
        <v>9.1</v>
      </c>
      <c r="L43">
        <v>0</v>
      </c>
      <c r="M43">
        <f t="shared" si="1"/>
        <v>1</v>
      </c>
    </row>
    <row r="44" spans="1:12" ht="12.75">
      <c r="A44">
        <v>680</v>
      </c>
      <c r="B44" s="10">
        <v>39942</v>
      </c>
      <c r="D44">
        <v>1.6</v>
      </c>
      <c r="E44">
        <f t="shared" si="0"/>
        <v>0.3999999999999999</v>
      </c>
      <c r="F44">
        <f t="shared" si="2"/>
        <v>0.43999999999999995</v>
      </c>
      <c r="G44">
        <v>14.3</v>
      </c>
      <c r="H44">
        <v>-0.3</v>
      </c>
      <c r="I44">
        <v>14.4</v>
      </c>
      <c r="J44">
        <v>-1.2</v>
      </c>
      <c r="K44">
        <v>7.2</v>
      </c>
      <c r="L44">
        <v>1</v>
      </c>
    </row>
    <row r="45" spans="1:12" ht="12.75">
      <c r="A45">
        <v>680</v>
      </c>
      <c r="B45" s="10">
        <v>39943</v>
      </c>
      <c r="D45">
        <v>1.5</v>
      </c>
      <c r="E45">
        <f t="shared" si="0"/>
        <v>0.10000000000000009</v>
      </c>
      <c r="F45" s="44">
        <f t="shared" si="2"/>
        <v>0.42000000000000004</v>
      </c>
      <c r="G45">
        <v>14.3</v>
      </c>
      <c r="H45">
        <v>4.8</v>
      </c>
      <c r="I45">
        <v>14.5</v>
      </c>
      <c r="J45">
        <v>-2.3</v>
      </c>
      <c r="K45">
        <v>7</v>
      </c>
      <c r="L45">
        <v>0</v>
      </c>
    </row>
    <row r="46" spans="1:12" ht="12.75">
      <c r="A46">
        <v>680</v>
      </c>
      <c r="B46" s="10">
        <v>39944</v>
      </c>
      <c r="D46">
        <v>1.1</v>
      </c>
      <c r="E46">
        <f t="shared" si="0"/>
        <v>0.3999999999999999</v>
      </c>
      <c r="F46" s="44">
        <f t="shared" si="2"/>
        <v>0.32</v>
      </c>
      <c r="G46">
        <v>14.3</v>
      </c>
      <c r="H46">
        <v>-0.9</v>
      </c>
      <c r="I46">
        <v>15.3</v>
      </c>
      <c r="J46">
        <v>-0.9</v>
      </c>
      <c r="K46">
        <v>8.1</v>
      </c>
      <c r="L46">
        <v>1</v>
      </c>
    </row>
    <row r="47" spans="1:12" ht="12.75">
      <c r="A47">
        <v>680</v>
      </c>
      <c r="B47" s="10">
        <v>39945</v>
      </c>
      <c r="D47">
        <v>0.7</v>
      </c>
      <c r="E47">
        <f t="shared" si="0"/>
        <v>0.40000000000000013</v>
      </c>
      <c r="F47" s="44">
        <f t="shared" si="2"/>
        <v>0.30000000000000004</v>
      </c>
      <c r="G47">
        <v>14.3</v>
      </c>
      <c r="H47">
        <v>2.4</v>
      </c>
      <c r="I47">
        <v>17.8</v>
      </c>
      <c r="J47">
        <v>-2.6</v>
      </c>
      <c r="K47">
        <v>8</v>
      </c>
      <c r="L47">
        <v>0</v>
      </c>
    </row>
    <row r="48" spans="1:12" ht="12.75">
      <c r="A48">
        <v>680</v>
      </c>
      <c r="B48" s="10">
        <v>39946</v>
      </c>
      <c r="D48">
        <v>0.4</v>
      </c>
      <c r="E48">
        <f t="shared" si="0"/>
        <v>0.29999999999999993</v>
      </c>
      <c r="F48" s="44">
        <f t="shared" si="2"/>
        <v>0.32</v>
      </c>
      <c r="G48">
        <v>14.3</v>
      </c>
      <c r="H48">
        <v>10.5</v>
      </c>
      <c r="I48">
        <v>17.5</v>
      </c>
      <c r="J48">
        <v>2.4</v>
      </c>
      <c r="K48">
        <v>11.6</v>
      </c>
      <c r="L48">
        <v>-1</v>
      </c>
    </row>
    <row r="49" spans="1:13" ht="12.75">
      <c r="A49" s="9">
        <v>680</v>
      </c>
      <c r="B49" s="13">
        <v>39947</v>
      </c>
      <c r="C49" s="9"/>
      <c r="D49" s="9">
        <v>0</v>
      </c>
      <c r="E49" s="9">
        <f t="shared" si="0"/>
        <v>0.4</v>
      </c>
      <c r="F49" s="45">
        <f t="shared" si="2"/>
        <v>0.32</v>
      </c>
      <c r="G49" s="9">
        <v>14.4</v>
      </c>
      <c r="H49" s="9">
        <v>0.3</v>
      </c>
      <c r="I49" s="9">
        <v>16</v>
      </c>
      <c r="J49" s="9">
        <v>0.3</v>
      </c>
      <c r="K49" s="9">
        <v>9.6</v>
      </c>
      <c r="L49" s="9">
        <v>0</v>
      </c>
      <c r="M49" s="9"/>
    </row>
    <row r="50" spans="4:13" ht="12.75">
      <c r="D50" s="14" t="s">
        <v>31</v>
      </c>
      <c r="E50" s="15">
        <f>AVERAGE(E12:E49)</f>
        <v>0.3473684210526316</v>
      </c>
      <c r="F50" s="15">
        <f>AVERAGE(F12:F49)</f>
        <v>0.35882352941176476</v>
      </c>
      <c r="G50">
        <f>G49-G11</f>
        <v>1.4000000000000004</v>
      </c>
      <c r="H50" t="s">
        <v>32</v>
      </c>
      <c r="J50" s="14" t="s">
        <v>33</v>
      </c>
      <c r="K50" s="16">
        <f>AVERAGE(K11:K49)</f>
        <v>3.5128205128205128</v>
      </c>
      <c r="L50" s="14" t="s">
        <v>34</v>
      </c>
      <c r="M50" s="17">
        <f>AVERAGE(M12:M49)</f>
        <v>1.5625</v>
      </c>
    </row>
    <row r="51" spans="4:7" ht="12.75">
      <c r="D51" s="14" t="s">
        <v>35</v>
      </c>
      <c r="E51" s="18">
        <f>MAX(E12:E49)</f>
        <v>2.0999999999999996</v>
      </c>
      <c r="F51" s="18">
        <f>MAX(F12:F49)</f>
        <v>0.8400000000000001</v>
      </c>
      <c r="G51" s="18"/>
    </row>
    <row r="52" spans="4:7" ht="12.75">
      <c r="D52" s="14" t="s">
        <v>36</v>
      </c>
      <c r="E52" s="16">
        <f>COUNT(E12:E49)</f>
        <v>38</v>
      </c>
      <c r="F52" s="16"/>
      <c r="G52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38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2" max="2" width="12.8515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35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39539</v>
      </c>
      <c r="D6">
        <v>16.5</v>
      </c>
      <c r="G6">
        <v>16.8</v>
      </c>
      <c r="H6">
        <v>-14.7</v>
      </c>
      <c r="I6">
        <v>0.3</v>
      </c>
      <c r="J6">
        <v>-14.8</v>
      </c>
      <c r="K6">
        <v>-4.3</v>
      </c>
      <c r="L6">
        <v>57</v>
      </c>
    </row>
    <row r="7" spans="1:12" ht="12.75">
      <c r="A7">
        <v>680</v>
      </c>
      <c r="B7" s="10">
        <v>39540</v>
      </c>
      <c r="D7">
        <v>16.6</v>
      </c>
      <c r="G7">
        <v>17</v>
      </c>
      <c r="H7">
        <v>-0.5</v>
      </c>
      <c r="I7">
        <v>5.1</v>
      </c>
      <c r="J7">
        <v>-20.8</v>
      </c>
      <c r="K7">
        <v>-4.6</v>
      </c>
      <c r="L7">
        <v>54</v>
      </c>
    </row>
    <row r="8" spans="1:12" ht="12.75">
      <c r="A8">
        <v>680</v>
      </c>
      <c r="B8" s="10">
        <v>39541</v>
      </c>
      <c r="D8">
        <v>16.6</v>
      </c>
      <c r="G8">
        <v>17</v>
      </c>
      <c r="H8">
        <v>0.1</v>
      </c>
      <c r="I8">
        <v>8.3</v>
      </c>
      <c r="J8">
        <v>-5.1</v>
      </c>
      <c r="K8">
        <v>2.1</v>
      </c>
      <c r="L8">
        <v>52</v>
      </c>
    </row>
    <row r="9" spans="1:12" ht="12.75">
      <c r="A9">
        <v>680</v>
      </c>
      <c r="B9" s="10">
        <v>39542</v>
      </c>
      <c r="D9">
        <v>16.7</v>
      </c>
      <c r="G9">
        <v>17</v>
      </c>
      <c r="H9">
        <v>-10.9</v>
      </c>
      <c r="I9">
        <v>4.9</v>
      </c>
      <c r="J9">
        <v>-10.9</v>
      </c>
      <c r="K9">
        <v>-1.2</v>
      </c>
      <c r="L9">
        <v>53</v>
      </c>
    </row>
    <row r="10" spans="1:12" ht="12.75">
      <c r="A10">
        <v>680</v>
      </c>
      <c r="B10" s="10">
        <v>39543</v>
      </c>
      <c r="D10">
        <v>16.8</v>
      </c>
      <c r="G10">
        <v>17.1</v>
      </c>
      <c r="H10">
        <v>-8.5</v>
      </c>
      <c r="I10">
        <v>8.4</v>
      </c>
      <c r="J10">
        <v>-16.4</v>
      </c>
      <c r="K10">
        <v>-3.4</v>
      </c>
      <c r="L10">
        <v>53</v>
      </c>
    </row>
    <row r="11" spans="1:12" ht="12.75">
      <c r="A11">
        <v>680</v>
      </c>
      <c r="B11" s="10">
        <v>39544</v>
      </c>
      <c r="D11">
        <v>16.8</v>
      </c>
      <c r="G11">
        <v>17.2</v>
      </c>
      <c r="H11">
        <v>-4.2</v>
      </c>
      <c r="I11">
        <v>6.7</v>
      </c>
      <c r="J11">
        <v>-11.4</v>
      </c>
      <c r="K11">
        <v>-1.9</v>
      </c>
      <c r="L11">
        <v>-99.9</v>
      </c>
    </row>
    <row r="12" spans="1:12" ht="12.75">
      <c r="A12">
        <v>680</v>
      </c>
      <c r="B12" s="10">
        <v>39545</v>
      </c>
      <c r="D12">
        <v>17.1</v>
      </c>
      <c r="G12">
        <v>17.3</v>
      </c>
      <c r="H12">
        <v>-1.1</v>
      </c>
      <c r="I12">
        <v>5</v>
      </c>
      <c r="J12">
        <v>-6.7</v>
      </c>
      <c r="K12">
        <v>-1.3</v>
      </c>
      <c r="L12">
        <v>55</v>
      </c>
    </row>
    <row r="13" spans="1:12" ht="12.75">
      <c r="A13">
        <v>680</v>
      </c>
      <c r="B13" s="10">
        <v>39546</v>
      </c>
      <c r="D13">
        <v>17.7</v>
      </c>
      <c r="G13">
        <v>17.9</v>
      </c>
      <c r="H13">
        <v>-10.9</v>
      </c>
      <c r="I13">
        <v>2.1</v>
      </c>
      <c r="J13">
        <v>-10.9</v>
      </c>
      <c r="K13">
        <v>-1.6</v>
      </c>
      <c r="L13">
        <v>61</v>
      </c>
    </row>
    <row r="14" spans="1:12" ht="12.75">
      <c r="A14">
        <v>680</v>
      </c>
      <c r="B14" s="10">
        <v>39547</v>
      </c>
      <c r="D14">
        <v>17.7</v>
      </c>
      <c r="G14">
        <v>18.1</v>
      </c>
      <c r="H14">
        <v>-2.6</v>
      </c>
      <c r="I14">
        <v>6.8</v>
      </c>
      <c r="J14">
        <v>-17.9</v>
      </c>
      <c r="K14">
        <v>-3.3</v>
      </c>
      <c r="L14">
        <v>58</v>
      </c>
    </row>
    <row r="15" spans="1:12" ht="12.75">
      <c r="A15">
        <v>680</v>
      </c>
      <c r="B15" s="10">
        <v>39548</v>
      </c>
      <c r="D15">
        <v>17.7</v>
      </c>
      <c r="G15">
        <v>18.1</v>
      </c>
      <c r="H15">
        <v>-3.6</v>
      </c>
      <c r="I15">
        <v>4.5</v>
      </c>
      <c r="J15">
        <v>-4.1</v>
      </c>
      <c r="K15">
        <v>-0.6</v>
      </c>
      <c r="L15">
        <v>58</v>
      </c>
    </row>
    <row r="16" spans="1:12" ht="12.75">
      <c r="A16">
        <v>680</v>
      </c>
      <c r="B16" s="10">
        <v>39549</v>
      </c>
      <c r="D16">
        <v>17.7</v>
      </c>
      <c r="G16">
        <v>18.1</v>
      </c>
      <c r="H16">
        <v>-8.1</v>
      </c>
      <c r="I16">
        <v>3.5</v>
      </c>
      <c r="J16">
        <v>-8.1</v>
      </c>
      <c r="K16">
        <v>-1.9</v>
      </c>
      <c r="L16">
        <v>57</v>
      </c>
    </row>
    <row r="17" spans="1:12" ht="12.75">
      <c r="A17">
        <v>680</v>
      </c>
      <c r="B17" s="10">
        <v>39550</v>
      </c>
      <c r="D17">
        <v>17.7</v>
      </c>
      <c r="G17">
        <v>18.1</v>
      </c>
      <c r="H17">
        <v>-13.2</v>
      </c>
      <c r="I17">
        <v>1.7</v>
      </c>
      <c r="J17">
        <v>-14.6</v>
      </c>
      <c r="K17">
        <v>-6.3</v>
      </c>
      <c r="L17">
        <v>57</v>
      </c>
    </row>
    <row r="18" spans="1:12" ht="12.75">
      <c r="A18">
        <v>680</v>
      </c>
      <c r="B18" s="10">
        <v>39551</v>
      </c>
      <c r="D18">
        <v>17.7</v>
      </c>
      <c r="G18">
        <v>18.2</v>
      </c>
      <c r="H18">
        <v>-3.9</v>
      </c>
      <c r="I18">
        <v>5.2</v>
      </c>
      <c r="J18">
        <v>-19</v>
      </c>
      <c r="K18">
        <v>-4.5</v>
      </c>
      <c r="L18">
        <v>56</v>
      </c>
    </row>
    <row r="19" spans="1:12" ht="12.75">
      <c r="A19" s="11">
        <v>680</v>
      </c>
      <c r="B19" s="12">
        <v>39552</v>
      </c>
      <c r="C19" s="11"/>
      <c r="D19" s="11">
        <v>17.7</v>
      </c>
      <c r="E19" s="11"/>
      <c r="F19" s="11"/>
      <c r="G19" s="11">
        <v>18.2</v>
      </c>
      <c r="H19" s="11">
        <v>-5.5</v>
      </c>
      <c r="I19" s="11">
        <v>11.8</v>
      </c>
      <c r="J19" s="11">
        <v>-10.6</v>
      </c>
      <c r="K19" s="11">
        <v>0.9</v>
      </c>
      <c r="L19" s="11">
        <v>53</v>
      </c>
    </row>
    <row r="20" spans="1:13" ht="12.75">
      <c r="A20">
        <v>680</v>
      </c>
      <c r="B20" s="10">
        <v>39553</v>
      </c>
      <c r="D20">
        <v>17.6</v>
      </c>
      <c r="E20">
        <f>D19-D20</f>
        <v>0.09999999999999787</v>
      </c>
      <c r="G20">
        <v>18.3</v>
      </c>
      <c r="H20">
        <v>-3.9</v>
      </c>
      <c r="I20">
        <v>13.1</v>
      </c>
      <c r="J20">
        <v>-10.5</v>
      </c>
      <c r="K20">
        <v>1.7</v>
      </c>
      <c r="L20">
        <v>51</v>
      </c>
      <c r="M20">
        <f>L19-L20</f>
        <v>2</v>
      </c>
    </row>
    <row r="21" spans="1:13" ht="12.75">
      <c r="A21">
        <v>680</v>
      </c>
      <c r="B21" s="10">
        <v>39554</v>
      </c>
      <c r="D21">
        <v>17.6</v>
      </c>
      <c r="E21">
        <f aca="true" t="shared" si="0" ref="E21:E66">D20-D21</f>
        <v>0</v>
      </c>
      <c r="G21">
        <v>18.3</v>
      </c>
      <c r="H21">
        <v>3</v>
      </c>
      <c r="I21">
        <v>14.2</v>
      </c>
      <c r="J21">
        <v>-7.9</v>
      </c>
      <c r="K21">
        <v>5.2</v>
      </c>
      <c r="L21">
        <v>49</v>
      </c>
      <c r="M21">
        <f aca="true" t="shared" si="1" ref="M21:M61">L20-L21</f>
        <v>2</v>
      </c>
    </row>
    <row r="22" spans="1:13" ht="12.75">
      <c r="A22">
        <v>680</v>
      </c>
      <c r="B22" s="10">
        <v>39555</v>
      </c>
      <c r="D22">
        <v>17.6</v>
      </c>
      <c r="E22">
        <f t="shared" si="0"/>
        <v>0</v>
      </c>
      <c r="G22">
        <v>18.3</v>
      </c>
      <c r="H22">
        <v>-7.2</v>
      </c>
      <c r="I22">
        <v>8.1</v>
      </c>
      <c r="J22">
        <v>-7.2</v>
      </c>
      <c r="K22">
        <v>0.4</v>
      </c>
      <c r="L22">
        <v>50</v>
      </c>
      <c r="M22">
        <f t="shared" si="1"/>
        <v>-1</v>
      </c>
    </row>
    <row r="23" spans="1:13" ht="12.75">
      <c r="A23">
        <v>680</v>
      </c>
      <c r="B23" s="10">
        <v>39556</v>
      </c>
      <c r="D23">
        <v>17.6</v>
      </c>
      <c r="E23">
        <f t="shared" si="0"/>
        <v>0</v>
      </c>
      <c r="G23">
        <v>18.3</v>
      </c>
      <c r="H23">
        <v>-9.8</v>
      </c>
      <c r="I23">
        <v>3.8</v>
      </c>
      <c r="J23">
        <v>-11.1</v>
      </c>
      <c r="K23">
        <v>-3.5</v>
      </c>
      <c r="L23">
        <v>49</v>
      </c>
      <c r="M23">
        <f t="shared" si="1"/>
        <v>1</v>
      </c>
    </row>
    <row r="24" spans="1:13" ht="12.75">
      <c r="A24">
        <v>680</v>
      </c>
      <c r="B24" s="10">
        <v>39557</v>
      </c>
      <c r="D24">
        <v>17.6</v>
      </c>
      <c r="E24">
        <f t="shared" si="0"/>
        <v>0</v>
      </c>
      <c r="F24" s="44">
        <f aca="true" t="shared" si="2" ref="F24:F66">+AVERAGE(E20:E24)</f>
        <v>0.019999999999999574</v>
      </c>
      <c r="G24">
        <v>18.3</v>
      </c>
      <c r="H24">
        <v>-4.9</v>
      </c>
      <c r="I24">
        <v>10.3</v>
      </c>
      <c r="J24">
        <v>-14.2</v>
      </c>
      <c r="K24">
        <v>-1</v>
      </c>
      <c r="L24">
        <v>48</v>
      </c>
      <c r="M24">
        <f t="shared" si="1"/>
        <v>1</v>
      </c>
    </row>
    <row r="25" spans="1:13" ht="12.75">
      <c r="A25">
        <v>680</v>
      </c>
      <c r="B25" s="10">
        <v>39558</v>
      </c>
      <c r="D25">
        <v>17.4</v>
      </c>
      <c r="E25">
        <f t="shared" si="0"/>
        <v>0.20000000000000284</v>
      </c>
      <c r="F25" s="44">
        <f t="shared" si="2"/>
        <v>0.04000000000000057</v>
      </c>
      <c r="G25">
        <v>18.4</v>
      </c>
      <c r="H25">
        <v>1</v>
      </c>
      <c r="I25">
        <v>14.4</v>
      </c>
      <c r="J25">
        <v>-8.9</v>
      </c>
      <c r="K25">
        <v>3.5</v>
      </c>
      <c r="L25">
        <v>46</v>
      </c>
      <c r="M25">
        <f t="shared" si="1"/>
        <v>2</v>
      </c>
    </row>
    <row r="26" spans="1:13" ht="12.75">
      <c r="A26">
        <v>680</v>
      </c>
      <c r="B26" s="10">
        <v>39559</v>
      </c>
      <c r="D26">
        <v>16.9</v>
      </c>
      <c r="E26">
        <f t="shared" si="0"/>
        <v>0.5</v>
      </c>
      <c r="F26" s="44">
        <f t="shared" si="2"/>
        <v>0.14000000000000057</v>
      </c>
      <c r="G26">
        <v>18.4</v>
      </c>
      <c r="H26">
        <v>-2.1</v>
      </c>
      <c r="I26">
        <v>11.2</v>
      </c>
      <c r="J26">
        <v>-6.2</v>
      </c>
      <c r="K26">
        <v>3.6</v>
      </c>
      <c r="L26">
        <v>44</v>
      </c>
      <c r="M26">
        <f t="shared" si="1"/>
        <v>2</v>
      </c>
    </row>
    <row r="27" spans="1:13" ht="12.75">
      <c r="A27">
        <v>680</v>
      </c>
      <c r="B27" s="10">
        <v>39560</v>
      </c>
      <c r="D27">
        <v>16.5</v>
      </c>
      <c r="E27">
        <f t="shared" si="0"/>
        <v>0.3999999999999986</v>
      </c>
      <c r="F27" s="44">
        <f t="shared" si="2"/>
        <v>0.22000000000000028</v>
      </c>
      <c r="G27">
        <v>18.4</v>
      </c>
      <c r="H27">
        <v>-5.4</v>
      </c>
      <c r="I27">
        <v>9.6</v>
      </c>
      <c r="J27">
        <v>-7.9</v>
      </c>
      <c r="K27">
        <v>1.6</v>
      </c>
      <c r="L27">
        <v>44</v>
      </c>
      <c r="M27">
        <f t="shared" si="1"/>
        <v>0</v>
      </c>
    </row>
    <row r="28" spans="1:13" ht="12.75">
      <c r="A28">
        <v>680</v>
      </c>
      <c r="B28" s="10">
        <v>39561</v>
      </c>
      <c r="D28">
        <v>15.9</v>
      </c>
      <c r="E28">
        <f t="shared" si="0"/>
        <v>0.5999999999999996</v>
      </c>
      <c r="F28" s="44">
        <f t="shared" si="2"/>
        <v>0.3400000000000002</v>
      </c>
      <c r="G28">
        <v>18.4</v>
      </c>
      <c r="H28">
        <v>-3.4</v>
      </c>
      <c r="I28">
        <v>13.1</v>
      </c>
      <c r="J28">
        <v>-10.2</v>
      </c>
      <c r="K28">
        <v>2.2</v>
      </c>
      <c r="L28">
        <v>41</v>
      </c>
      <c r="M28">
        <f t="shared" si="1"/>
        <v>3</v>
      </c>
    </row>
    <row r="29" spans="1:13" ht="12.75">
      <c r="A29">
        <v>680</v>
      </c>
      <c r="B29" s="10">
        <v>39562</v>
      </c>
      <c r="D29">
        <v>15.4</v>
      </c>
      <c r="E29">
        <f t="shared" si="0"/>
        <v>0.5</v>
      </c>
      <c r="F29" s="44">
        <f t="shared" si="2"/>
        <v>0.4400000000000002</v>
      </c>
      <c r="G29">
        <v>18.4</v>
      </c>
      <c r="H29">
        <v>1.7</v>
      </c>
      <c r="I29">
        <v>14.3</v>
      </c>
      <c r="J29">
        <v>-7.4</v>
      </c>
      <c r="K29">
        <v>4.8</v>
      </c>
      <c r="L29">
        <v>39</v>
      </c>
      <c r="M29">
        <f t="shared" si="1"/>
        <v>2</v>
      </c>
    </row>
    <row r="30" spans="1:13" ht="12.75">
      <c r="A30">
        <v>680</v>
      </c>
      <c r="B30" s="10">
        <v>39563</v>
      </c>
      <c r="D30">
        <v>15</v>
      </c>
      <c r="E30">
        <f t="shared" si="0"/>
        <v>0.40000000000000036</v>
      </c>
      <c r="F30" s="44">
        <f t="shared" si="2"/>
        <v>0.4799999999999997</v>
      </c>
      <c r="G30">
        <v>18.4</v>
      </c>
      <c r="H30">
        <v>-5.7</v>
      </c>
      <c r="I30">
        <v>10.3</v>
      </c>
      <c r="J30">
        <v>-5.7</v>
      </c>
      <c r="K30">
        <v>2</v>
      </c>
      <c r="L30">
        <v>36</v>
      </c>
      <c r="M30">
        <f t="shared" si="1"/>
        <v>3</v>
      </c>
    </row>
    <row r="31" spans="1:13" ht="12.75">
      <c r="A31">
        <v>680</v>
      </c>
      <c r="B31" s="10">
        <v>39564</v>
      </c>
      <c r="D31">
        <v>14.9</v>
      </c>
      <c r="E31">
        <f t="shared" si="0"/>
        <v>0.09999999999999964</v>
      </c>
      <c r="F31" s="44">
        <f t="shared" si="2"/>
        <v>0.39999999999999963</v>
      </c>
      <c r="G31">
        <v>18.4</v>
      </c>
      <c r="H31">
        <v>-3.2</v>
      </c>
      <c r="I31">
        <v>5.2</v>
      </c>
      <c r="J31">
        <v>-9.9</v>
      </c>
      <c r="K31">
        <v>-1.1</v>
      </c>
      <c r="L31">
        <v>37</v>
      </c>
      <c r="M31">
        <f t="shared" si="1"/>
        <v>-1</v>
      </c>
    </row>
    <row r="32" spans="1:13" ht="12.75">
      <c r="A32">
        <v>680</v>
      </c>
      <c r="B32" s="10">
        <v>39565</v>
      </c>
      <c r="D32">
        <v>14.7</v>
      </c>
      <c r="E32">
        <f t="shared" si="0"/>
        <v>0.20000000000000107</v>
      </c>
      <c r="F32" s="44">
        <f t="shared" si="2"/>
        <v>0.36000000000000015</v>
      </c>
      <c r="G32">
        <v>18.4</v>
      </c>
      <c r="H32">
        <v>-6.2</v>
      </c>
      <c r="I32">
        <v>5.6</v>
      </c>
      <c r="J32">
        <v>-6.4</v>
      </c>
      <c r="K32">
        <v>-0.4</v>
      </c>
      <c r="L32">
        <v>35</v>
      </c>
      <c r="M32">
        <f t="shared" si="1"/>
        <v>2</v>
      </c>
    </row>
    <row r="33" spans="1:13" ht="12.75">
      <c r="A33">
        <v>680</v>
      </c>
      <c r="B33" s="10">
        <v>39566</v>
      </c>
      <c r="D33">
        <v>14.5</v>
      </c>
      <c r="E33">
        <f t="shared" si="0"/>
        <v>0.1999999999999993</v>
      </c>
      <c r="F33" s="44">
        <f t="shared" si="2"/>
        <v>0.2800000000000001</v>
      </c>
      <c r="G33">
        <v>18.4</v>
      </c>
      <c r="H33">
        <v>-6.6</v>
      </c>
      <c r="I33">
        <v>9.8</v>
      </c>
      <c r="J33">
        <v>-11.4</v>
      </c>
      <c r="K33">
        <v>-0.3</v>
      </c>
      <c r="L33">
        <v>33</v>
      </c>
      <c r="M33">
        <f t="shared" si="1"/>
        <v>2</v>
      </c>
    </row>
    <row r="34" spans="1:13" ht="12.75">
      <c r="A34">
        <v>680</v>
      </c>
      <c r="B34" s="10">
        <v>39567</v>
      </c>
      <c r="D34">
        <v>14</v>
      </c>
      <c r="E34">
        <f t="shared" si="0"/>
        <v>0.5</v>
      </c>
      <c r="F34" s="44">
        <f t="shared" si="2"/>
        <v>0.2800000000000001</v>
      </c>
      <c r="G34">
        <v>18.4</v>
      </c>
      <c r="H34">
        <v>-3.1</v>
      </c>
      <c r="I34">
        <v>12.8</v>
      </c>
      <c r="J34">
        <v>-10.7</v>
      </c>
      <c r="K34">
        <v>1.5</v>
      </c>
      <c r="L34">
        <v>31</v>
      </c>
      <c r="M34">
        <f t="shared" si="1"/>
        <v>2</v>
      </c>
    </row>
    <row r="35" spans="1:13" ht="12.75">
      <c r="A35">
        <v>680</v>
      </c>
      <c r="B35" s="10">
        <v>39568</v>
      </c>
      <c r="D35">
        <v>13.9</v>
      </c>
      <c r="E35">
        <f t="shared" si="0"/>
        <v>0.09999999999999964</v>
      </c>
      <c r="F35" s="44">
        <f t="shared" si="2"/>
        <v>0.21999999999999992</v>
      </c>
      <c r="G35">
        <v>18.4</v>
      </c>
      <c r="H35">
        <v>-0.6</v>
      </c>
      <c r="I35">
        <v>14.9</v>
      </c>
      <c r="J35">
        <v>-6.8</v>
      </c>
      <c r="K35">
        <v>4.4</v>
      </c>
      <c r="L35">
        <v>31</v>
      </c>
      <c r="M35">
        <f t="shared" si="1"/>
        <v>0</v>
      </c>
    </row>
    <row r="36" spans="1:13" ht="12.75">
      <c r="A36">
        <v>680</v>
      </c>
      <c r="B36" s="10">
        <v>39569</v>
      </c>
      <c r="D36">
        <v>13.5</v>
      </c>
      <c r="E36">
        <f t="shared" si="0"/>
        <v>0.40000000000000036</v>
      </c>
      <c r="F36" s="44">
        <f t="shared" si="2"/>
        <v>0.2800000000000001</v>
      </c>
      <c r="G36">
        <v>18.4</v>
      </c>
      <c r="H36">
        <v>1</v>
      </c>
      <c r="I36">
        <v>15.2</v>
      </c>
      <c r="J36">
        <v>-1.4</v>
      </c>
      <c r="K36">
        <v>6.1</v>
      </c>
      <c r="L36">
        <v>29</v>
      </c>
      <c r="M36">
        <f t="shared" si="1"/>
        <v>2</v>
      </c>
    </row>
    <row r="37" spans="1:11" ht="12.75">
      <c r="A37">
        <v>680</v>
      </c>
      <c r="B37" s="10">
        <v>39570</v>
      </c>
      <c r="D37">
        <v>13.4</v>
      </c>
      <c r="E37">
        <f t="shared" si="0"/>
        <v>0.09999999999999964</v>
      </c>
      <c r="F37" s="44">
        <f t="shared" si="2"/>
        <v>0.2599999999999998</v>
      </c>
      <c r="G37">
        <v>18.4</v>
      </c>
      <c r="H37">
        <v>-5.7</v>
      </c>
      <c r="I37">
        <v>1.7</v>
      </c>
      <c r="J37">
        <v>-5.9</v>
      </c>
      <c r="K37">
        <v>-3.1</v>
      </c>
    </row>
    <row r="38" spans="1:13" ht="12.75">
      <c r="A38">
        <v>680</v>
      </c>
      <c r="B38" s="10">
        <v>39571</v>
      </c>
      <c r="D38">
        <v>13.4</v>
      </c>
      <c r="E38">
        <f t="shared" si="0"/>
        <v>0</v>
      </c>
      <c r="F38" s="44">
        <f t="shared" si="2"/>
        <v>0.21999999999999992</v>
      </c>
      <c r="G38">
        <v>18.4</v>
      </c>
      <c r="H38">
        <v>-9.4</v>
      </c>
      <c r="I38">
        <v>3</v>
      </c>
      <c r="J38">
        <v>-9.4</v>
      </c>
      <c r="K38">
        <v>-2.8</v>
      </c>
      <c r="L38">
        <v>29</v>
      </c>
      <c r="M38">
        <v>0</v>
      </c>
    </row>
    <row r="39" spans="1:13" ht="12.75">
      <c r="A39">
        <v>680</v>
      </c>
      <c r="B39" s="10">
        <v>39572</v>
      </c>
      <c r="D39">
        <v>13.4</v>
      </c>
      <c r="E39">
        <f t="shared" si="0"/>
        <v>0</v>
      </c>
      <c r="F39" s="44">
        <f t="shared" si="2"/>
        <v>0.11999999999999993</v>
      </c>
      <c r="G39">
        <v>18.5</v>
      </c>
      <c r="H39">
        <v>-4.5</v>
      </c>
      <c r="I39">
        <v>9.6</v>
      </c>
      <c r="J39">
        <v>-12.5</v>
      </c>
      <c r="K39">
        <v>-0.6</v>
      </c>
      <c r="L39">
        <v>27</v>
      </c>
      <c r="M39">
        <f t="shared" si="1"/>
        <v>2</v>
      </c>
    </row>
    <row r="40" spans="1:13" ht="12.75">
      <c r="A40">
        <v>680</v>
      </c>
      <c r="B40" s="10">
        <v>39573</v>
      </c>
      <c r="D40">
        <v>13.2</v>
      </c>
      <c r="E40">
        <f t="shared" si="0"/>
        <v>0.20000000000000107</v>
      </c>
      <c r="F40" s="44">
        <f t="shared" si="2"/>
        <v>0.1400000000000002</v>
      </c>
      <c r="G40">
        <v>18.6</v>
      </c>
      <c r="H40">
        <v>-1.3</v>
      </c>
      <c r="I40">
        <v>12</v>
      </c>
      <c r="J40">
        <v>-8</v>
      </c>
      <c r="K40">
        <v>2.5</v>
      </c>
      <c r="L40">
        <v>26</v>
      </c>
      <c r="M40">
        <f t="shared" si="1"/>
        <v>1</v>
      </c>
    </row>
    <row r="41" spans="1:13" ht="12.75">
      <c r="A41">
        <v>680</v>
      </c>
      <c r="B41" s="10">
        <v>39574</v>
      </c>
      <c r="D41">
        <v>12.8</v>
      </c>
      <c r="E41">
        <f t="shared" si="0"/>
        <v>0.3999999999999986</v>
      </c>
      <c r="F41" s="44">
        <f t="shared" si="2"/>
        <v>0.13999999999999985</v>
      </c>
      <c r="G41">
        <v>18.6</v>
      </c>
      <c r="H41">
        <v>-0.2</v>
      </c>
      <c r="I41">
        <v>16.7</v>
      </c>
      <c r="J41">
        <v>-3.8</v>
      </c>
      <c r="K41">
        <v>6.5</v>
      </c>
      <c r="L41">
        <v>26</v>
      </c>
      <c r="M41">
        <f t="shared" si="1"/>
        <v>0</v>
      </c>
    </row>
    <row r="42" spans="1:13" ht="12.75">
      <c r="A42">
        <v>680</v>
      </c>
      <c r="B42" s="10">
        <v>39575</v>
      </c>
      <c r="D42">
        <v>12.3</v>
      </c>
      <c r="E42">
        <f t="shared" si="0"/>
        <v>0.5</v>
      </c>
      <c r="F42" s="44">
        <f t="shared" si="2"/>
        <v>0.21999999999999992</v>
      </c>
      <c r="G42">
        <v>18.6</v>
      </c>
      <c r="H42">
        <v>0.9</v>
      </c>
      <c r="I42">
        <v>16.2</v>
      </c>
      <c r="J42">
        <v>-2.8</v>
      </c>
      <c r="K42">
        <v>5.4</v>
      </c>
      <c r="L42">
        <v>22</v>
      </c>
      <c r="M42">
        <f t="shared" si="1"/>
        <v>4</v>
      </c>
    </row>
    <row r="43" spans="1:13" ht="12.75">
      <c r="A43">
        <v>680</v>
      </c>
      <c r="B43" s="10">
        <v>39576</v>
      </c>
      <c r="D43">
        <v>11.8</v>
      </c>
      <c r="E43">
        <f t="shared" si="0"/>
        <v>0.5</v>
      </c>
      <c r="F43" s="44">
        <f t="shared" si="2"/>
        <v>0.31999999999999995</v>
      </c>
      <c r="G43">
        <v>18.6</v>
      </c>
      <c r="H43">
        <v>1.7</v>
      </c>
      <c r="I43">
        <v>14.3</v>
      </c>
      <c r="J43">
        <v>-0.6</v>
      </c>
      <c r="K43">
        <v>5.5</v>
      </c>
      <c r="L43">
        <v>20</v>
      </c>
      <c r="M43">
        <f t="shared" si="1"/>
        <v>2</v>
      </c>
    </row>
    <row r="44" spans="1:13" ht="12.75">
      <c r="A44">
        <v>680</v>
      </c>
      <c r="B44" s="10">
        <v>39577</v>
      </c>
      <c r="D44">
        <v>12</v>
      </c>
      <c r="E44">
        <f t="shared" si="0"/>
        <v>-0.1999999999999993</v>
      </c>
      <c r="F44" s="44">
        <f t="shared" si="2"/>
        <v>0.2800000000000001</v>
      </c>
      <c r="G44">
        <v>19.1</v>
      </c>
      <c r="H44">
        <v>-0.5</v>
      </c>
      <c r="I44">
        <v>7.3</v>
      </c>
      <c r="J44">
        <v>-0.5</v>
      </c>
      <c r="K44">
        <v>2.3</v>
      </c>
      <c r="L44">
        <v>15</v>
      </c>
      <c r="M44">
        <f t="shared" si="1"/>
        <v>5</v>
      </c>
    </row>
    <row r="45" spans="1:13" ht="12.75">
      <c r="A45">
        <v>680</v>
      </c>
      <c r="B45" s="10">
        <v>39578</v>
      </c>
      <c r="D45">
        <v>11.5</v>
      </c>
      <c r="E45">
        <f t="shared" si="0"/>
        <v>0.5</v>
      </c>
      <c r="F45" s="44">
        <f t="shared" si="2"/>
        <v>0.33999999999999986</v>
      </c>
      <c r="G45">
        <v>19.4</v>
      </c>
      <c r="H45">
        <v>0.6</v>
      </c>
      <c r="I45">
        <v>12.6</v>
      </c>
      <c r="J45">
        <v>-0.7</v>
      </c>
      <c r="K45">
        <v>5.3</v>
      </c>
      <c r="L45">
        <v>15</v>
      </c>
      <c r="M45">
        <f t="shared" si="1"/>
        <v>0</v>
      </c>
    </row>
    <row r="46" spans="1:13" ht="12.75">
      <c r="A46">
        <v>680</v>
      </c>
      <c r="B46" s="10">
        <v>39579</v>
      </c>
      <c r="D46">
        <v>11.6</v>
      </c>
      <c r="E46">
        <f t="shared" si="0"/>
        <v>-0.09999999999999964</v>
      </c>
      <c r="F46" s="44">
        <f t="shared" si="2"/>
        <v>0.2400000000000002</v>
      </c>
      <c r="G46">
        <v>19.6</v>
      </c>
      <c r="H46">
        <v>-5.5</v>
      </c>
      <c r="I46">
        <v>6.8</v>
      </c>
      <c r="J46">
        <v>-5.5</v>
      </c>
      <c r="K46">
        <v>1.4</v>
      </c>
      <c r="L46">
        <v>21</v>
      </c>
      <c r="M46">
        <f t="shared" si="1"/>
        <v>-6</v>
      </c>
    </row>
    <row r="47" spans="1:13" ht="12.75">
      <c r="A47">
        <v>680</v>
      </c>
      <c r="B47" s="10">
        <v>39580</v>
      </c>
      <c r="D47">
        <v>10.7</v>
      </c>
      <c r="E47">
        <f t="shared" si="0"/>
        <v>0.9000000000000004</v>
      </c>
      <c r="F47" s="44">
        <f t="shared" si="2"/>
        <v>0.3200000000000003</v>
      </c>
      <c r="G47">
        <v>19.7</v>
      </c>
      <c r="H47">
        <v>-0.5</v>
      </c>
      <c r="I47">
        <v>14.4</v>
      </c>
      <c r="J47">
        <v>-8.6</v>
      </c>
      <c r="K47">
        <v>4.2</v>
      </c>
      <c r="L47">
        <v>17</v>
      </c>
      <c r="M47">
        <f t="shared" si="1"/>
        <v>4</v>
      </c>
    </row>
    <row r="48" spans="1:13" ht="12.75">
      <c r="A48">
        <v>680</v>
      </c>
      <c r="B48" s="10">
        <v>39581</v>
      </c>
      <c r="D48">
        <v>9.3</v>
      </c>
      <c r="E48">
        <f t="shared" si="0"/>
        <v>1.3999999999999986</v>
      </c>
      <c r="F48" s="44">
        <f t="shared" si="2"/>
        <v>0.5</v>
      </c>
      <c r="G48">
        <v>19.7</v>
      </c>
      <c r="H48">
        <v>2.1</v>
      </c>
      <c r="I48">
        <v>13.8</v>
      </c>
      <c r="J48">
        <v>-1.4</v>
      </c>
      <c r="K48">
        <v>7.3</v>
      </c>
      <c r="L48">
        <v>16</v>
      </c>
      <c r="M48">
        <f t="shared" si="1"/>
        <v>1</v>
      </c>
    </row>
    <row r="49" spans="1:13" ht="12.75">
      <c r="A49">
        <v>680</v>
      </c>
      <c r="B49" s="10">
        <v>39582</v>
      </c>
      <c r="D49">
        <v>9.9</v>
      </c>
      <c r="E49">
        <f t="shared" si="0"/>
        <v>-0.5999999999999996</v>
      </c>
      <c r="F49" s="44">
        <f t="shared" si="2"/>
        <v>0.41999999999999993</v>
      </c>
      <c r="G49">
        <v>20.3</v>
      </c>
      <c r="H49">
        <v>-0.3</v>
      </c>
      <c r="I49">
        <v>7</v>
      </c>
      <c r="J49">
        <v>-0.3</v>
      </c>
      <c r="K49">
        <v>1.6</v>
      </c>
      <c r="L49">
        <v>19</v>
      </c>
      <c r="M49">
        <f t="shared" si="1"/>
        <v>-3</v>
      </c>
    </row>
    <row r="50" spans="1:13" ht="12.75">
      <c r="A50">
        <v>680</v>
      </c>
      <c r="B50" s="10">
        <v>39583</v>
      </c>
      <c r="D50">
        <v>10.1</v>
      </c>
      <c r="E50">
        <f t="shared" si="0"/>
        <v>-0.1999999999999993</v>
      </c>
      <c r="F50" s="44">
        <f t="shared" si="2"/>
        <v>0.2800000000000001</v>
      </c>
      <c r="G50">
        <v>20.5</v>
      </c>
      <c r="H50">
        <v>1.3</v>
      </c>
      <c r="I50">
        <v>10.2</v>
      </c>
      <c r="J50">
        <v>-2.2</v>
      </c>
      <c r="K50">
        <v>3.4</v>
      </c>
      <c r="L50">
        <v>17</v>
      </c>
      <c r="M50">
        <f t="shared" si="1"/>
        <v>2</v>
      </c>
    </row>
    <row r="51" spans="1:13" ht="12.75">
      <c r="A51">
        <v>680</v>
      </c>
      <c r="B51" s="10">
        <v>39584</v>
      </c>
      <c r="D51">
        <v>9.9</v>
      </c>
      <c r="E51">
        <f t="shared" si="0"/>
        <v>0.1999999999999993</v>
      </c>
      <c r="F51" s="44">
        <f t="shared" si="2"/>
        <v>0.33999999999999986</v>
      </c>
      <c r="G51">
        <v>20.5</v>
      </c>
      <c r="H51">
        <v>-1.9</v>
      </c>
      <c r="I51">
        <v>9.6</v>
      </c>
      <c r="J51">
        <v>-1.9</v>
      </c>
      <c r="K51">
        <v>3.3</v>
      </c>
      <c r="L51">
        <v>17</v>
      </c>
      <c r="M51">
        <f t="shared" si="1"/>
        <v>0</v>
      </c>
    </row>
    <row r="52" spans="1:13" ht="12.75">
      <c r="A52">
        <v>680</v>
      </c>
      <c r="B52" s="10">
        <v>39585</v>
      </c>
      <c r="D52">
        <v>8.3</v>
      </c>
      <c r="E52">
        <f t="shared" si="0"/>
        <v>1.5999999999999996</v>
      </c>
      <c r="F52" s="44">
        <f t="shared" si="2"/>
        <v>0.4799999999999997</v>
      </c>
      <c r="G52">
        <v>20.6</v>
      </c>
      <c r="H52">
        <v>0.1</v>
      </c>
      <c r="I52">
        <v>14.6</v>
      </c>
      <c r="J52">
        <v>-4</v>
      </c>
      <c r="K52">
        <v>4.9</v>
      </c>
      <c r="L52">
        <v>16</v>
      </c>
      <c r="M52">
        <f t="shared" si="1"/>
        <v>1</v>
      </c>
    </row>
    <row r="53" spans="1:13" ht="12.75">
      <c r="A53">
        <v>680</v>
      </c>
      <c r="B53" s="10">
        <v>39586</v>
      </c>
      <c r="D53">
        <v>6.3</v>
      </c>
      <c r="E53">
        <f t="shared" si="0"/>
        <v>2.000000000000001</v>
      </c>
      <c r="F53" s="44">
        <f t="shared" si="2"/>
        <v>0.6000000000000002</v>
      </c>
      <c r="G53">
        <v>20.6</v>
      </c>
      <c r="H53">
        <v>-0.3</v>
      </c>
      <c r="I53">
        <v>16.5</v>
      </c>
      <c r="J53">
        <v>-1.8</v>
      </c>
      <c r="K53">
        <v>7.2</v>
      </c>
      <c r="L53">
        <v>13</v>
      </c>
      <c r="M53">
        <f t="shared" si="1"/>
        <v>3</v>
      </c>
    </row>
    <row r="54" spans="1:13" ht="12.75">
      <c r="A54">
        <v>680</v>
      </c>
      <c r="B54" s="10">
        <v>39587</v>
      </c>
      <c r="D54">
        <v>6.3</v>
      </c>
      <c r="E54">
        <f t="shared" si="0"/>
        <v>0</v>
      </c>
      <c r="F54" s="44">
        <f t="shared" si="2"/>
        <v>0.7200000000000001</v>
      </c>
      <c r="G54">
        <v>20.6</v>
      </c>
      <c r="H54">
        <v>1.1</v>
      </c>
      <c r="I54">
        <v>17.9</v>
      </c>
      <c r="J54">
        <v>-2</v>
      </c>
      <c r="K54">
        <v>8</v>
      </c>
      <c r="L54">
        <v>10</v>
      </c>
      <c r="M54">
        <f t="shared" si="1"/>
        <v>3</v>
      </c>
    </row>
    <row r="55" spans="1:13" ht="12.75">
      <c r="A55">
        <v>680</v>
      </c>
      <c r="B55" s="10">
        <v>39588</v>
      </c>
      <c r="D55">
        <v>5.6</v>
      </c>
      <c r="E55">
        <f t="shared" si="0"/>
        <v>0.7000000000000002</v>
      </c>
      <c r="F55" s="44">
        <f t="shared" si="2"/>
        <v>0.9</v>
      </c>
      <c r="G55">
        <v>20.6</v>
      </c>
      <c r="H55">
        <v>1.9</v>
      </c>
      <c r="I55">
        <v>19.1</v>
      </c>
      <c r="J55">
        <v>-1</v>
      </c>
      <c r="K55">
        <v>9.1</v>
      </c>
      <c r="L55">
        <v>5</v>
      </c>
      <c r="M55">
        <f t="shared" si="1"/>
        <v>5</v>
      </c>
    </row>
    <row r="56" spans="1:13" ht="12.75">
      <c r="A56">
        <v>680</v>
      </c>
      <c r="B56" s="10">
        <v>39589</v>
      </c>
      <c r="D56">
        <v>4.9</v>
      </c>
      <c r="E56">
        <f t="shared" si="0"/>
        <v>0.6999999999999993</v>
      </c>
      <c r="F56" s="44">
        <f t="shared" si="2"/>
        <v>1</v>
      </c>
      <c r="G56">
        <v>20.6</v>
      </c>
      <c r="H56">
        <v>4.3</v>
      </c>
      <c r="I56">
        <v>21.2</v>
      </c>
      <c r="J56">
        <v>-0.6</v>
      </c>
      <c r="K56">
        <v>10.2</v>
      </c>
      <c r="L56">
        <v>3</v>
      </c>
      <c r="M56">
        <f t="shared" si="1"/>
        <v>2</v>
      </c>
    </row>
    <row r="57" spans="1:13" ht="12.75">
      <c r="A57">
        <v>680</v>
      </c>
      <c r="B57" s="10">
        <v>39590</v>
      </c>
      <c r="D57">
        <v>3.9</v>
      </c>
      <c r="E57">
        <f t="shared" si="0"/>
        <v>1.0000000000000004</v>
      </c>
      <c r="F57" s="44">
        <f t="shared" si="2"/>
        <v>0.8800000000000001</v>
      </c>
      <c r="G57">
        <v>20.6</v>
      </c>
      <c r="H57">
        <v>5.3</v>
      </c>
      <c r="I57">
        <v>18.4</v>
      </c>
      <c r="J57">
        <v>1.9</v>
      </c>
      <c r="K57">
        <v>9.7</v>
      </c>
      <c r="L57">
        <v>1</v>
      </c>
      <c r="M57">
        <f t="shared" si="1"/>
        <v>2</v>
      </c>
    </row>
    <row r="58" spans="1:13" ht="12.75">
      <c r="A58">
        <v>680</v>
      </c>
      <c r="B58" s="10">
        <v>39591</v>
      </c>
      <c r="D58">
        <v>3.7</v>
      </c>
      <c r="E58">
        <f t="shared" si="0"/>
        <v>0.19999999999999973</v>
      </c>
      <c r="F58" s="44">
        <f t="shared" si="2"/>
        <v>0.5199999999999999</v>
      </c>
      <c r="G58">
        <v>20.6</v>
      </c>
      <c r="H58">
        <v>-0.2</v>
      </c>
      <c r="I58">
        <v>6.9</v>
      </c>
      <c r="J58">
        <v>-0.5</v>
      </c>
      <c r="K58">
        <v>2.9</v>
      </c>
      <c r="L58">
        <v>1</v>
      </c>
      <c r="M58">
        <f t="shared" si="1"/>
        <v>0</v>
      </c>
    </row>
    <row r="59" spans="1:13" ht="12.75">
      <c r="A59">
        <v>680</v>
      </c>
      <c r="B59" s="10">
        <v>39592</v>
      </c>
      <c r="D59">
        <v>3.3</v>
      </c>
      <c r="E59">
        <f t="shared" si="0"/>
        <v>0.40000000000000036</v>
      </c>
      <c r="F59" s="44">
        <f t="shared" si="2"/>
        <v>0.6</v>
      </c>
      <c r="G59">
        <v>20.6</v>
      </c>
      <c r="H59">
        <v>0.2</v>
      </c>
      <c r="I59">
        <v>9.8</v>
      </c>
      <c r="J59">
        <v>-0.2</v>
      </c>
      <c r="K59">
        <v>3.2</v>
      </c>
      <c r="L59">
        <v>1</v>
      </c>
      <c r="M59">
        <f t="shared" si="1"/>
        <v>0</v>
      </c>
    </row>
    <row r="60" spans="1:13" ht="12.75">
      <c r="A60">
        <v>680</v>
      </c>
      <c r="B60" s="10">
        <v>39593</v>
      </c>
      <c r="D60">
        <v>2.5</v>
      </c>
      <c r="E60">
        <f t="shared" si="0"/>
        <v>0.7999999999999998</v>
      </c>
      <c r="F60" s="44">
        <f t="shared" si="2"/>
        <v>0.6199999999999999</v>
      </c>
      <c r="G60">
        <v>20.7</v>
      </c>
      <c r="H60">
        <v>-0.8</v>
      </c>
      <c r="I60">
        <v>10.7</v>
      </c>
      <c r="J60">
        <v>-0.9</v>
      </c>
      <c r="K60">
        <v>3.7</v>
      </c>
      <c r="L60">
        <v>1</v>
      </c>
      <c r="M60">
        <f t="shared" si="1"/>
        <v>0</v>
      </c>
    </row>
    <row r="61" spans="1:13" ht="12.75">
      <c r="A61">
        <v>680</v>
      </c>
      <c r="B61" s="10">
        <v>39594</v>
      </c>
      <c r="D61">
        <v>2.4</v>
      </c>
      <c r="E61">
        <f t="shared" si="0"/>
        <v>0.10000000000000009</v>
      </c>
      <c r="F61" s="44">
        <f t="shared" si="2"/>
        <v>0.5000000000000001</v>
      </c>
      <c r="G61">
        <v>20.8</v>
      </c>
      <c r="H61">
        <v>3.9</v>
      </c>
      <c r="I61">
        <v>16.4</v>
      </c>
      <c r="J61">
        <v>-1.3</v>
      </c>
      <c r="K61">
        <v>7.4</v>
      </c>
      <c r="L61">
        <v>0</v>
      </c>
      <c r="M61">
        <f t="shared" si="1"/>
        <v>1</v>
      </c>
    </row>
    <row r="62" spans="1:12" ht="12.75">
      <c r="A62">
        <v>680</v>
      </c>
      <c r="B62" s="10">
        <v>39595</v>
      </c>
      <c r="D62">
        <v>2</v>
      </c>
      <c r="E62">
        <f t="shared" si="0"/>
        <v>0.3999999999999999</v>
      </c>
      <c r="F62" s="44">
        <f t="shared" si="2"/>
        <v>0.38</v>
      </c>
      <c r="G62">
        <v>20.8</v>
      </c>
      <c r="H62">
        <v>0</v>
      </c>
      <c r="I62">
        <v>16.2</v>
      </c>
      <c r="J62">
        <v>0</v>
      </c>
      <c r="K62">
        <v>8.4</v>
      </c>
      <c r="L62">
        <v>1</v>
      </c>
    </row>
    <row r="63" spans="1:12" ht="12.75">
      <c r="A63">
        <v>680</v>
      </c>
      <c r="B63" s="10">
        <v>39596</v>
      </c>
      <c r="D63">
        <v>1.6</v>
      </c>
      <c r="E63">
        <f t="shared" si="0"/>
        <v>0.3999999999999999</v>
      </c>
      <c r="F63" s="44">
        <f t="shared" si="2"/>
        <v>0.42000000000000004</v>
      </c>
      <c r="G63">
        <v>20.9</v>
      </c>
      <c r="H63">
        <v>3.6</v>
      </c>
      <c r="I63">
        <v>17.8</v>
      </c>
      <c r="J63">
        <v>-1.8</v>
      </c>
      <c r="K63">
        <v>7.8</v>
      </c>
      <c r="L63">
        <v>0</v>
      </c>
    </row>
    <row r="64" spans="1:12" ht="12.75">
      <c r="A64">
        <v>680</v>
      </c>
      <c r="B64" s="10">
        <v>39597</v>
      </c>
      <c r="D64">
        <v>0.8</v>
      </c>
      <c r="E64">
        <f t="shared" si="0"/>
        <v>0.8</v>
      </c>
      <c r="F64" s="44">
        <f t="shared" si="2"/>
        <v>0.5</v>
      </c>
      <c r="G64">
        <v>20.9</v>
      </c>
      <c r="H64">
        <v>2.4</v>
      </c>
      <c r="I64">
        <v>18.7</v>
      </c>
      <c r="J64">
        <v>0.6</v>
      </c>
      <c r="K64">
        <v>9.4</v>
      </c>
      <c r="L64">
        <v>0</v>
      </c>
    </row>
    <row r="65" spans="1:12" ht="12.75">
      <c r="A65">
        <v>680</v>
      </c>
      <c r="B65" s="10">
        <v>39598</v>
      </c>
      <c r="D65">
        <v>0.2</v>
      </c>
      <c r="E65">
        <f t="shared" si="0"/>
        <v>0.6000000000000001</v>
      </c>
      <c r="F65" s="44">
        <f t="shared" si="2"/>
        <v>0.45999999999999996</v>
      </c>
      <c r="G65">
        <v>20.9</v>
      </c>
      <c r="H65">
        <v>-0.7</v>
      </c>
      <c r="I65">
        <v>15.9</v>
      </c>
      <c r="J65">
        <v>-0.7</v>
      </c>
      <c r="K65">
        <v>7.3</v>
      </c>
      <c r="L65">
        <v>1</v>
      </c>
    </row>
    <row r="66" spans="1:13" ht="12.75">
      <c r="A66" s="9">
        <v>680</v>
      </c>
      <c r="B66" s="13">
        <v>39599</v>
      </c>
      <c r="C66" s="9"/>
      <c r="D66" s="9">
        <v>0</v>
      </c>
      <c r="E66" s="9">
        <f t="shared" si="0"/>
        <v>0.2</v>
      </c>
      <c r="F66" s="45">
        <f t="shared" si="2"/>
        <v>0.4800000000000001</v>
      </c>
      <c r="G66" s="9">
        <v>21</v>
      </c>
      <c r="H66" s="9">
        <v>-0.4</v>
      </c>
      <c r="I66" s="9">
        <v>17.4</v>
      </c>
      <c r="J66" s="9">
        <v>-2.2</v>
      </c>
      <c r="K66" s="9">
        <v>7.3</v>
      </c>
      <c r="L66" s="9">
        <v>1</v>
      </c>
      <c r="M66" s="9"/>
    </row>
    <row r="67" spans="4:13" ht="12.75">
      <c r="D67" s="14" t="s">
        <v>31</v>
      </c>
      <c r="E67" s="15">
        <f>AVERAGE(E20:E66)</f>
        <v>0.376595744680851</v>
      </c>
      <c r="F67" s="15">
        <f>AVERAGE(F20:F66)</f>
        <v>0.38837209302325587</v>
      </c>
      <c r="G67">
        <f>G66-G19</f>
        <v>2.8000000000000007</v>
      </c>
      <c r="H67" t="s">
        <v>32</v>
      </c>
      <c r="J67" s="14" t="s">
        <v>33</v>
      </c>
      <c r="K67" s="16">
        <f>AVERAGE(K19:K66)</f>
        <v>3.756250000000001</v>
      </c>
      <c r="L67" s="14" t="s">
        <v>34</v>
      </c>
      <c r="M67" s="17">
        <f>AVERAGE(M20:M61)</f>
        <v>1.2926829268292683</v>
      </c>
    </row>
    <row r="68" spans="4:7" ht="12.75">
      <c r="D68" s="14" t="s">
        <v>35</v>
      </c>
      <c r="E68" s="18">
        <f>MAX(E19:E66)</f>
        <v>2.000000000000001</v>
      </c>
      <c r="F68" s="18">
        <f>MAX(F19:F66)</f>
        <v>1</v>
      </c>
      <c r="G68" s="18"/>
    </row>
    <row r="69" spans="4:7" ht="12.75">
      <c r="D69" s="14" t="s">
        <v>36</v>
      </c>
      <c r="E69" s="16">
        <f>COUNT(E20:E66)</f>
        <v>47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5" topLeftCell="A13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37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35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39173</v>
      </c>
      <c r="D6">
        <v>7.4</v>
      </c>
      <c r="G6">
        <v>9.5</v>
      </c>
      <c r="H6">
        <v>-1.2</v>
      </c>
      <c r="I6">
        <v>6.9</v>
      </c>
      <c r="J6">
        <v>-6</v>
      </c>
      <c r="K6">
        <v>-0.2</v>
      </c>
      <c r="L6">
        <v>30</v>
      </c>
    </row>
    <row r="7" spans="1:12" ht="12.75">
      <c r="A7">
        <v>680</v>
      </c>
      <c r="B7" s="10">
        <v>39174</v>
      </c>
      <c r="D7">
        <v>7.5</v>
      </c>
      <c r="G7">
        <v>9.6</v>
      </c>
      <c r="H7">
        <v>1.5</v>
      </c>
      <c r="I7">
        <v>10.1</v>
      </c>
      <c r="J7">
        <v>-6.6</v>
      </c>
      <c r="K7">
        <v>2.3</v>
      </c>
      <c r="L7">
        <v>29</v>
      </c>
    </row>
    <row r="8" spans="1:12" ht="12.75">
      <c r="A8">
        <v>680</v>
      </c>
      <c r="B8" s="10">
        <v>39175</v>
      </c>
      <c r="D8">
        <v>7.5</v>
      </c>
      <c r="G8">
        <v>9.6</v>
      </c>
      <c r="H8">
        <v>2.4</v>
      </c>
      <c r="I8">
        <v>11.8</v>
      </c>
      <c r="J8">
        <v>0.2</v>
      </c>
      <c r="K8">
        <v>6.2</v>
      </c>
      <c r="L8">
        <v>29</v>
      </c>
    </row>
    <row r="9" spans="1:12" ht="12.75">
      <c r="A9">
        <v>680</v>
      </c>
      <c r="B9" s="10">
        <v>39176</v>
      </c>
      <c r="D9">
        <v>7.4</v>
      </c>
      <c r="G9">
        <v>9.6</v>
      </c>
      <c r="H9">
        <v>-2</v>
      </c>
      <c r="I9">
        <v>12.4</v>
      </c>
      <c r="J9">
        <v>-2.5</v>
      </c>
      <c r="K9">
        <v>4.4</v>
      </c>
      <c r="L9">
        <v>29</v>
      </c>
    </row>
    <row r="10" spans="1:12" ht="12.75">
      <c r="A10">
        <v>680</v>
      </c>
      <c r="B10" s="10">
        <v>39177</v>
      </c>
      <c r="D10">
        <v>7.1</v>
      </c>
      <c r="G10">
        <v>9.6</v>
      </c>
      <c r="H10">
        <v>-0.7</v>
      </c>
      <c r="I10">
        <v>12.9</v>
      </c>
      <c r="J10">
        <v>-5.2</v>
      </c>
      <c r="K10">
        <v>3.5</v>
      </c>
      <c r="L10">
        <v>28</v>
      </c>
    </row>
    <row r="11" spans="1:12" ht="12.75">
      <c r="A11">
        <v>680</v>
      </c>
      <c r="B11" s="10">
        <v>39178</v>
      </c>
      <c r="D11">
        <v>7.2</v>
      </c>
      <c r="G11">
        <v>9.6</v>
      </c>
      <c r="H11">
        <v>-2.2</v>
      </c>
      <c r="I11">
        <v>12.2</v>
      </c>
      <c r="J11">
        <v>-2.2</v>
      </c>
      <c r="K11">
        <v>3.8</v>
      </c>
      <c r="L11">
        <v>28</v>
      </c>
    </row>
    <row r="12" spans="1:12" ht="12.75">
      <c r="A12">
        <v>680</v>
      </c>
      <c r="B12" s="10">
        <v>39179</v>
      </c>
      <c r="D12">
        <v>7.1</v>
      </c>
      <c r="G12">
        <v>9.7</v>
      </c>
      <c r="H12">
        <v>-0.8</v>
      </c>
      <c r="I12">
        <v>14.3</v>
      </c>
      <c r="J12">
        <v>-5.4</v>
      </c>
      <c r="K12">
        <v>4.2</v>
      </c>
      <c r="L12">
        <v>26</v>
      </c>
    </row>
    <row r="13" spans="1:12" ht="12.75">
      <c r="A13">
        <v>680</v>
      </c>
      <c r="B13" s="10">
        <v>39180</v>
      </c>
      <c r="D13">
        <v>7.2</v>
      </c>
      <c r="G13">
        <v>9.7</v>
      </c>
      <c r="H13">
        <v>1.7</v>
      </c>
      <c r="I13">
        <v>11.4</v>
      </c>
      <c r="J13">
        <v>-3.8</v>
      </c>
      <c r="K13">
        <v>2.3</v>
      </c>
      <c r="L13">
        <v>25</v>
      </c>
    </row>
    <row r="14" spans="1:12" ht="12.75">
      <c r="A14">
        <v>680</v>
      </c>
      <c r="B14" s="10">
        <v>39181</v>
      </c>
      <c r="D14">
        <v>7.3</v>
      </c>
      <c r="G14">
        <v>9.8</v>
      </c>
      <c r="H14">
        <v>0.6</v>
      </c>
      <c r="I14">
        <v>8.3</v>
      </c>
      <c r="J14">
        <v>0.3</v>
      </c>
      <c r="K14">
        <v>3</v>
      </c>
      <c r="L14">
        <v>24</v>
      </c>
    </row>
    <row r="15" spans="1:12" ht="12.75">
      <c r="A15">
        <v>680</v>
      </c>
      <c r="B15" s="10">
        <v>39182</v>
      </c>
      <c r="D15">
        <v>7.2</v>
      </c>
      <c r="G15">
        <v>9.8</v>
      </c>
      <c r="H15">
        <v>-0.2</v>
      </c>
      <c r="I15">
        <v>10.4</v>
      </c>
      <c r="J15">
        <v>-0.2</v>
      </c>
      <c r="K15">
        <v>3.7</v>
      </c>
      <c r="L15">
        <v>19</v>
      </c>
    </row>
    <row r="16" spans="1:12" ht="12.75">
      <c r="A16">
        <v>680</v>
      </c>
      <c r="B16" s="10">
        <v>39183</v>
      </c>
      <c r="D16">
        <v>7.5</v>
      </c>
      <c r="G16">
        <v>9.8</v>
      </c>
      <c r="H16">
        <v>-8.5</v>
      </c>
      <c r="I16">
        <v>0</v>
      </c>
      <c r="J16">
        <v>-8.7</v>
      </c>
      <c r="K16">
        <v>-3.7</v>
      </c>
      <c r="L16">
        <v>24</v>
      </c>
    </row>
    <row r="17" spans="1:12" ht="12.75">
      <c r="A17">
        <v>680</v>
      </c>
      <c r="B17" s="10">
        <v>39184</v>
      </c>
      <c r="D17">
        <v>7.6</v>
      </c>
      <c r="G17">
        <v>10</v>
      </c>
      <c r="H17">
        <v>-10.4</v>
      </c>
      <c r="I17">
        <v>2.8</v>
      </c>
      <c r="J17">
        <v>-10.8</v>
      </c>
      <c r="K17">
        <v>-4.9</v>
      </c>
      <c r="L17">
        <v>26</v>
      </c>
    </row>
    <row r="18" spans="1:12" ht="12.75">
      <c r="A18">
        <v>680</v>
      </c>
      <c r="B18" s="10">
        <v>39185</v>
      </c>
      <c r="D18">
        <v>7.7</v>
      </c>
      <c r="G18">
        <v>10.1</v>
      </c>
      <c r="H18">
        <v>-2.6</v>
      </c>
      <c r="I18">
        <v>4.8</v>
      </c>
      <c r="J18">
        <v>-10.9</v>
      </c>
      <c r="K18">
        <v>-2.8</v>
      </c>
      <c r="L18">
        <v>-99.9</v>
      </c>
    </row>
    <row r="19" spans="1:12" ht="12.75">
      <c r="A19">
        <v>680</v>
      </c>
      <c r="B19" s="10">
        <v>39186</v>
      </c>
      <c r="D19">
        <v>7.8</v>
      </c>
      <c r="G19">
        <v>10.1</v>
      </c>
      <c r="H19">
        <v>-8.6</v>
      </c>
      <c r="I19">
        <v>4.9</v>
      </c>
      <c r="J19">
        <v>-8.6</v>
      </c>
      <c r="K19">
        <v>-1.2</v>
      </c>
      <c r="L19">
        <v>25</v>
      </c>
    </row>
    <row r="20" spans="1:12" ht="12.75">
      <c r="A20">
        <v>680</v>
      </c>
      <c r="B20" s="10">
        <v>39187</v>
      </c>
      <c r="D20">
        <v>7.8</v>
      </c>
      <c r="G20">
        <v>10.1</v>
      </c>
      <c r="H20">
        <v>-3.7</v>
      </c>
      <c r="I20">
        <v>12.4</v>
      </c>
      <c r="J20">
        <v>-13.1</v>
      </c>
      <c r="K20">
        <v>0.4</v>
      </c>
      <c r="L20">
        <v>24</v>
      </c>
    </row>
    <row r="21" spans="1:12" ht="12.75">
      <c r="A21">
        <v>680</v>
      </c>
      <c r="B21" s="10">
        <v>39188</v>
      </c>
      <c r="D21">
        <v>7.6</v>
      </c>
      <c r="G21">
        <v>10.3</v>
      </c>
      <c r="H21">
        <v>2.8</v>
      </c>
      <c r="I21">
        <v>14.7</v>
      </c>
      <c r="J21">
        <v>-7</v>
      </c>
      <c r="K21">
        <v>4.5</v>
      </c>
      <c r="L21">
        <v>23</v>
      </c>
    </row>
    <row r="22" spans="1:12" ht="12.75">
      <c r="A22">
        <v>680</v>
      </c>
      <c r="B22" s="10">
        <v>39189</v>
      </c>
      <c r="D22">
        <v>7.8</v>
      </c>
      <c r="G22">
        <v>10.4</v>
      </c>
      <c r="H22">
        <v>-0.3</v>
      </c>
      <c r="I22">
        <v>13.4</v>
      </c>
      <c r="J22">
        <v>-1.5</v>
      </c>
      <c r="K22">
        <v>4.3</v>
      </c>
      <c r="L22">
        <v>-99.9</v>
      </c>
    </row>
    <row r="23" spans="1:12" ht="12.75">
      <c r="A23" s="11">
        <v>680</v>
      </c>
      <c r="B23" s="12">
        <v>39190</v>
      </c>
      <c r="C23" s="11"/>
      <c r="D23" s="11">
        <v>7.8</v>
      </c>
      <c r="E23" s="11"/>
      <c r="F23" s="11"/>
      <c r="G23" s="11">
        <v>10.4</v>
      </c>
      <c r="H23" s="11">
        <v>-2.6</v>
      </c>
      <c r="I23" s="11">
        <v>9.5</v>
      </c>
      <c r="J23" s="11">
        <v>-2.6</v>
      </c>
      <c r="K23" s="11">
        <v>2</v>
      </c>
      <c r="L23" s="11">
        <v>22</v>
      </c>
    </row>
    <row r="24" spans="1:13" ht="12.75">
      <c r="A24">
        <v>680</v>
      </c>
      <c r="B24" s="10">
        <v>39191</v>
      </c>
      <c r="D24">
        <v>7.5</v>
      </c>
      <c r="E24">
        <f>D23-D24</f>
        <v>0.2999999999999998</v>
      </c>
      <c r="G24">
        <v>10.4</v>
      </c>
      <c r="H24">
        <v>-0.2</v>
      </c>
      <c r="I24">
        <v>13.7</v>
      </c>
      <c r="J24">
        <v>-4.5</v>
      </c>
      <c r="K24">
        <v>4.3</v>
      </c>
      <c r="L24">
        <v>21</v>
      </c>
      <c r="M24">
        <f>L23-L24</f>
        <v>1</v>
      </c>
    </row>
    <row r="25" spans="1:13" ht="12.75">
      <c r="A25">
        <v>680</v>
      </c>
      <c r="B25" s="10">
        <v>39192</v>
      </c>
      <c r="D25">
        <v>7.2</v>
      </c>
      <c r="E25">
        <f aca="true" t="shared" si="0" ref="E25:E40">D24-D25</f>
        <v>0.2999999999999998</v>
      </c>
      <c r="G25">
        <v>10.4</v>
      </c>
      <c r="H25">
        <v>-5.3</v>
      </c>
      <c r="I25">
        <v>9.5</v>
      </c>
      <c r="J25">
        <v>-5.3</v>
      </c>
      <c r="K25">
        <v>0.7</v>
      </c>
      <c r="L25">
        <v>20</v>
      </c>
      <c r="M25">
        <f aca="true" t="shared" si="1" ref="M25:M38">L24-L25</f>
        <v>1</v>
      </c>
    </row>
    <row r="26" spans="1:13" ht="12.75">
      <c r="A26">
        <v>680</v>
      </c>
      <c r="B26" s="10">
        <v>39193</v>
      </c>
      <c r="D26">
        <v>6.7</v>
      </c>
      <c r="E26">
        <f t="shared" si="0"/>
        <v>0.5</v>
      </c>
      <c r="G26">
        <v>10.6</v>
      </c>
      <c r="H26">
        <v>4.4</v>
      </c>
      <c r="I26">
        <v>13.9</v>
      </c>
      <c r="J26">
        <v>-8.3</v>
      </c>
      <c r="K26">
        <v>4.5</v>
      </c>
      <c r="L26">
        <v>18</v>
      </c>
      <c r="M26">
        <f t="shared" si="1"/>
        <v>2</v>
      </c>
    </row>
    <row r="27" spans="1:13" ht="12.75">
      <c r="A27">
        <v>680</v>
      </c>
      <c r="B27" s="10">
        <v>39194</v>
      </c>
      <c r="D27">
        <v>6.5</v>
      </c>
      <c r="E27">
        <f t="shared" si="0"/>
        <v>0.20000000000000018</v>
      </c>
      <c r="G27">
        <v>10.6</v>
      </c>
      <c r="H27">
        <v>-0.5</v>
      </c>
      <c r="I27">
        <v>8</v>
      </c>
      <c r="J27">
        <v>-1</v>
      </c>
      <c r="K27">
        <v>2.7</v>
      </c>
      <c r="L27">
        <v>16</v>
      </c>
      <c r="M27">
        <f t="shared" si="1"/>
        <v>2</v>
      </c>
    </row>
    <row r="28" spans="1:13" ht="12.75">
      <c r="A28">
        <v>680</v>
      </c>
      <c r="B28" s="10">
        <v>39195</v>
      </c>
      <c r="D28">
        <v>5.9</v>
      </c>
      <c r="E28">
        <f t="shared" si="0"/>
        <v>0.5999999999999996</v>
      </c>
      <c r="F28" s="44">
        <f aca="true" t="shared" si="2" ref="F28:F40">+AVERAGE(E24:E28)</f>
        <v>0.3799999999999999</v>
      </c>
      <c r="G28">
        <v>10.7</v>
      </c>
      <c r="H28">
        <v>3.7</v>
      </c>
      <c r="I28">
        <v>11.3</v>
      </c>
      <c r="J28">
        <v>-3.7</v>
      </c>
      <c r="K28">
        <v>3.9</v>
      </c>
      <c r="L28">
        <v>15</v>
      </c>
      <c r="M28">
        <f t="shared" si="1"/>
        <v>1</v>
      </c>
    </row>
    <row r="29" spans="1:13" ht="12.75">
      <c r="A29">
        <v>680</v>
      </c>
      <c r="B29" s="10">
        <v>39196</v>
      </c>
      <c r="D29">
        <v>5.2</v>
      </c>
      <c r="E29">
        <f t="shared" si="0"/>
        <v>0.7000000000000002</v>
      </c>
      <c r="F29" s="44">
        <f t="shared" si="2"/>
        <v>0.45999999999999996</v>
      </c>
      <c r="G29">
        <v>10.7</v>
      </c>
      <c r="H29">
        <v>-0.3</v>
      </c>
      <c r="I29">
        <v>10.2</v>
      </c>
      <c r="J29">
        <v>-0.5</v>
      </c>
      <c r="K29">
        <v>3.9</v>
      </c>
      <c r="L29">
        <v>13</v>
      </c>
      <c r="M29">
        <f t="shared" si="1"/>
        <v>2</v>
      </c>
    </row>
    <row r="30" spans="1:13" ht="12.75">
      <c r="A30">
        <v>680</v>
      </c>
      <c r="B30" s="10">
        <v>39197</v>
      </c>
      <c r="D30">
        <v>5.2</v>
      </c>
      <c r="E30">
        <f t="shared" si="0"/>
        <v>0</v>
      </c>
      <c r="F30" s="44">
        <f t="shared" si="2"/>
        <v>0.4</v>
      </c>
      <c r="G30">
        <v>10.7</v>
      </c>
      <c r="H30">
        <v>0.8</v>
      </c>
      <c r="I30">
        <v>7.1</v>
      </c>
      <c r="J30">
        <v>-0.5</v>
      </c>
      <c r="K30">
        <v>1.9</v>
      </c>
      <c r="L30">
        <v>14</v>
      </c>
      <c r="M30">
        <f t="shared" si="1"/>
        <v>-1</v>
      </c>
    </row>
    <row r="31" spans="1:13" ht="12.75">
      <c r="A31">
        <v>680</v>
      </c>
      <c r="B31" s="10">
        <v>39198</v>
      </c>
      <c r="D31">
        <v>4.4</v>
      </c>
      <c r="E31">
        <f t="shared" si="0"/>
        <v>0.7999999999999998</v>
      </c>
      <c r="F31" s="44">
        <f t="shared" si="2"/>
        <v>0.45999999999999996</v>
      </c>
      <c r="G31">
        <v>10.7</v>
      </c>
      <c r="H31">
        <v>-2.4</v>
      </c>
      <c r="I31">
        <v>10</v>
      </c>
      <c r="J31">
        <v>-2.4</v>
      </c>
      <c r="K31">
        <v>3.3</v>
      </c>
      <c r="L31">
        <v>13</v>
      </c>
      <c r="M31">
        <f t="shared" si="1"/>
        <v>1</v>
      </c>
    </row>
    <row r="32" spans="1:13" ht="12.75">
      <c r="A32">
        <v>680</v>
      </c>
      <c r="B32" s="10">
        <v>39199</v>
      </c>
      <c r="D32">
        <v>4.2</v>
      </c>
      <c r="E32">
        <f t="shared" si="0"/>
        <v>0.20000000000000018</v>
      </c>
      <c r="F32" s="44">
        <f t="shared" si="2"/>
        <v>0.45999999999999996</v>
      </c>
      <c r="G32">
        <v>10.7</v>
      </c>
      <c r="H32">
        <v>-1.4</v>
      </c>
      <c r="I32">
        <v>13.1</v>
      </c>
      <c r="J32">
        <v>-5.3</v>
      </c>
      <c r="K32">
        <v>3.2</v>
      </c>
      <c r="L32">
        <v>9</v>
      </c>
      <c r="M32">
        <f t="shared" si="1"/>
        <v>4</v>
      </c>
    </row>
    <row r="33" spans="1:13" ht="12.75">
      <c r="A33">
        <v>680</v>
      </c>
      <c r="B33" s="10">
        <v>39200</v>
      </c>
      <c r="D33">
        <v>3.6</v>
      </c>
      <c r="E33">
        <f t="shared" si="0"/>
        <v>0.6000000000000001</v>
      </c>
      <c r="F33" s="44">
        <f t="shared" si="2"/>
        <v>0.4600000000000001</v>
      </c>
      <c r="G33">
        <v>10.8</v>
      </c>
      <c r="H33">
        <v>-1.1</v>
      </c>
      <c r="I33">
        <v>15.7</v>
      </c>
      <c r="J33">
        <v>-2.9</v>
      </c>
      <c r="K33">
        <v>5.4</v>
      </c>
      <c r="L33">
        <v>7</v>
      </c>
      <c r="M33">
        <f t="shared" si="1"/>
        <v>2</v>
      </c>
    </row>
    <row r="34" spans="1:13" ht="12.75">
      <c r="A34">
        <v>680</v>
      </c>
      <c r="B34" s="10">
        <v>39201</v>
      </c>
      <c r="D34">
        <v>2.8</v>
      </c>
      <c r="E34">
        <f t="shared" si="0"/>
        <v>0.8000000000000003</v>
      </c>
      <c r="F34" s="44">
        <f t="shared" si="2"/>
        <v>0.4800000000000001</v>
      </c>
      <c r="G34">
        <v>10.8</v>
      </c>
      <c r="H34">
        <v>0.4</v>
      </c>
      <c r="I34">
        <v>19.8</v>
      </c>
      <c r="J34">
        <v>-3.4</v>
      </c>
      <c r="K34">
        <v>8</v>
      </c>
      <c r="L34">
        <v>2</v>
      </c>
      <c r="M34">
        <f t="shared" si="1"/>
        <v>5</v>
      </c>
    </row>
    <row r="35" spans="1:13" ht="12.75">
      <c r="A35">
        <v>680</v>
      </c>
      <c r="B35" s="10">
        <v>39202</v>
      </c>
      <c r="D35">
        <v>2.2</v>
      </c>
      <c r="E35">
        <f t="shared" si="0"/>
        <v>0.5999999999999996</v>
      </c>
      <c r="F35" s="44">
        <f t="shared" si="2"/>
        <v>0.6</v>
      </c>
      <c r="G35">
        <v>10.8</v>
      </c>
      <c r="H35">
        <v>0.9</v>
      </c>
      <c r="I35">
        <v>18.5</v>
      </c>
      <c r="J35">
        <v>-1.7</v>
      </c>
      <c r="K35">
        <v>7.5</v>
      </c>
      <c r="L35">
        <v>1</v>
      </c>
      <c r="M35">
        <f t="shared" si="1"/>
        <v>1</v>
      </c>
    </row>
    <row r="36" spans="1:13" ht="12.75">
      <c r="A36">
        <v>680</v>
      </c>
      <c r="B36" s="10">
        <v>39203</v>
      </c>
      <c r="D36">
        <v>2</v>
      </c>
      <c r="E36">
        <f t="shared" si="0"/>
        <v>0.20000000000000018</v>
      </c>
      <c r="F36" s="44">
        <f t="shared" si="2"/>
        <v>0.4800000000000001</v>
      </c>
      <c r="G36">
        <v>10.8</v>
      </c>
      <c r="H36">
        <v>1.2</v>
      </c>
      <c r="I36">
        <v>19.6</v>
      </c>
      <c r="J36">
        <v>-1.3</v>
      </c>
      <c r="K36">
        <v>7.1</v>
      </c>
      <c r="L36">
        <v>1</v>
      </c>
      <c r="M36">
        <f t="shared" si="1"/>
        <v>0</v>
      </c>
    </row>
    <row r="37" spans="1:13" ht="12.75">
      <c r="A37">
        <v>680</v>
      </c>
      <c r="B37" s="10">
        <v>39204</v>
      </c>
      <c r="D37">
        <v>1.6</v>
      </c>
      <c r="E37">
        <f t="shared" si="0"/>
        <v>0.3999999999999999</v>
      </c>
      <c r="F37" s="44">
        <f t="shared" si="2"/>
        <v>0.52</v>
      </c>
      <c r="G37">
        <v>10.9</v>
      </c>
      <c r="H37">
        <v>2.9</v>
      </c>
      <c r="I37">
        <v>17</v>
      </c>
      <c r="J37">
        <v>-1</v>
      </c>
      <c r="K37">
        <v>6.5</v>
      </c>
      <c r="L37">
        <v>1</v>
      </c>
      <c r="M37">
        <f t="shared" si="1"/>
        <v>0</v>
      </c>
    </row>
    <row r="38" spans="1:13" ht="12.75">
      <c r="A38">
        <v>680</v>
      </c>
      <c r="B38" s="10">
        <v>39205</v>
      </c>
      <c r="D38">
        <v>1.3</v>
      </c>
      <c r="E38">
        <f t="shared" si="0"/>
        <v>0.30000000000000004</v>
      </c>
      <c r="F38" s="44">
        <f t="shared" si="2"/>
        <v>0.45999999999999996</v>
      </c>
      <c r="G38">
        <v>10.9</v>
      </c>
      <c r="H38">
        <v>3.1</v>
      </c>
      <c r="I38">
        <v>11</v>
      </c>
      <c r="J38">
        <v>2.2</v>
      </c>
      <c r="K38">
        <v>5.9</v>
      </c>
      <c r="L38">
        <v>0</v>
      </c>
      <c r="M38">
        <f t="shared" si="1"/>
        <v>1</v>
      </c>
    </row>
    <row r="39" spans="1:12" ht="12.75">
      <c r="A39">
        <v>680</v>
      </c>
      <c r="B39" s="10">
        <v>39206</v>
      </c>
      <c r="D39">
        <v>0.5</v>
      </c>
      <c r="E39">
        <f t="shared" si="0"/>
        <v>0.8</v>
      </c>
      <c r="F39" s="44">
        <f t="shared" si="2"/>
        <v>0.45999999999999996</v>
      </c>
      <c r="G39">
        <v>10.9</v>
      </c>
      <c r="H39">
        <v>-0.8</v>
      </c>
      <c r="I39">
        <v>16.7</v>
      </c>
      <c r="J39">
        <v>-1</v>
      </c>
      <c r="K39">
        <v>7.1</v>
      </c>
      <c r="L39">
        <v>1</v>
      </c>
    </row>
    <row r="40" spans="1:13" ht="12.75">
      <c r="A40" s="9">
        <v>680</v>
      </c>
      <c r="B40" s="13">
        <v>39207</v>
      </c>
      <c r="C40" s="9"/>
      <c r="D40" s="9">
        <v>0</v>
      </c>
      <c r="E40" s="9">
        <f t="shared" si="0"/>
        <v>0.5</v>
      </c>
      <c r="F40" s="45">
        <f t="shared" si="2"/>
        <v>0.44000000000000006</v>
      </c>
      <c r="G40" s="9">
        <v>10.9</v>
      </c>
      <c r="H40" s="9">
        <v>-0.5</v>
      </c>
      <c r="I40" s="9">
        <v>11.2</v>
      </c>
      <c r="J40" s="9">
        <v>-1.2</v>
      </c>
      <c r="K40" s="9">
        <v>3.7</v>
      </c>
      <c r="L40" s="9">
        <v>0</v>
      </c>
      <c r="M40" s="9"/>
    </row>
    <row r="41" spans="4:13" ht="12.75">
      <c r="D41" s="14" t="s">
        <v>31</v>
      </c>
      <c r="E41" s="15">
        <f>AVERAGE(E24:E40)</f>
        <v>0.45882352941176463</v>
      </c>
      <c r="F41" s="15">
        <f>AVERAGE(F24:F40)</f>
        <v>0.46615384615384614</v>
      </c>
      <c r="G41">
        <f>G40-G23</f>
        <v>0.5</v>
      </c>
      <c r="H41" t="s">
        <v>32</v>
      </c>
      <c r="J41" s="14" t="s">
        <v>33</v>
      </c>
      <c r="K41" s="16">
        <f>AVERAGE(K23:K40)</f>
        <v>4.533333333333334</v>
      </c>
      <c r="L41" s="14" t="s">
        <v>34</v>
      </c>
      <c r="M41" s="17">
        <f>AVERAGE(M24:M38)</f>
        <v>1.4666666666666666</v>
      </c>
    </row>
    <row r="42" spans="4:7" ht="12.75">
      <c r="D42" s="14" t="s">
        <v>35</v>
      </c>
      <c r="E42" s="18">
        <f>MAX(E24:E40)</f>
        <v>0.8000000000000003</v>
      </c>
      <c r="F42" s="18">
        <f>MAX(F24:F40)</f>
        <v>0.6</v>
      </c>
      <c r="G42" s="18"/>
    </row>
    <row r="43" spans="4:7" ht="12.75">
      <c r="D43" s="14" t="s">
        <v>36</v>
      </c>
      <c r="E43" s="16">
        <f>COUNT(E24:E40)</f>
        <v>17</v>
      </c>
      <c r="F43" s="16"/>
      <c r="G43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2014-04-05T19:03:24Z</cp:lastPrinted>
  <dcterms:created xsi:type="dcterms:W3CDTF">2011-01-18T15:21:36Z</dcterms:created>
  <dcterms:modified xsi:type="dcterms:W3CDTF">2014-06-18T21:52:06Z</dcterms:modified>
  <cp:category/>
  <cp:version/>
  <cp:contentType/>
  <cp:contentStatus/>
</cp:coreProperties>
</file>