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180" windowHeight="8835" activeTab="0"/>
  </bookViews>
  <sheets>
    <sheet name="SASP" sheetId="1" r:id="rId1"/>
    <sheet name="SBSP" sheetId="2" r:id="rId2"/>
    <sheet name="Gravimetrics Log" sheetId="3" r:id="rId3"/>
  </sheets>
  <definedNames>
    <definedName name="_xlnm.Print_Titles" localSheetId="0">'SASP'!$1:$6</definedName>
    <definedName name="_xlnm.Print_Titles" localSheetId="1">'SBSP'!$1:$6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P6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 Enter actual obs in framed box as the negative value of stake reading. </t>
        </r>
      </text>
    </comment>
    <comment ref="J70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Forgot binoculars
</t>
        </r>
      </text>
    </comment>
    <comment ref="K70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Forgot binoculars
</t>
        </r>
      </text>
    </comment>
    <comment ref="G87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Sensors were 95% clean already.</t>
        </r>
      </text>
    </comment>
    <comment ref="G9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Pyrgeometer was clear at arrival; RG695 was 75% clear at arrival; broadband sensors were buried at arrival.</t>
        </r>
      </text>
    </comment>
    <comment ref="G93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All sensors buried at arrival.</t>
        </r>
      </text>
    </comment>
    <comment ref="G99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All sensors buried.</t>
        </r>
      </text>
    </comment>
    <comment ref="G109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Quickly recovered after sweeping.
</t>
        </r>
      </text>
    </comment>
    <comment ref="G14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Frosted, perhaps leftover dusting from yesterday.</t>
        </r>
      </text>
    </comment>
    <comment ref="U14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Raised sonar and down-looking radiation sensors arm up 1.08 m on the mast between 0900-1000 today.</t>
        </r>
      </text>
    </comment>
    <comment ref="V14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Raised sonar and down-looking radiation sensors arm up 1.08 m on the mast between 0900-1000 today.</t>
        </r>
      </text>
    </comment>
    <comment ref="W14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Raised sonar and down-looking radiation sensors arm up 1.08 m on the mast between 0900-1000 today.</t>
        </r>
      </text>
    </comment>
    <comment ref="X14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Raised sonar and down-looking radiation sensors arm up 1.08 m on the mast between 0900-1000 today.</t>
        </r>
      </text>
    </comment>
    <comment ref="A14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Raised sonar and down-looking radiation sensors arm up 1.08 m on the mast between 0900-1000 today.</t>
        </r>
      </text>
    </comment>
    <comment ref="G164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Good data for 1-2 hours only; snow showers beginning.</t>
        </r>
      </text>
    </comment>
    <comment ref="U23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Moved sonar &amp; down-looking radiation sensor arm down 1.08 m to lower mounting position on mast mid-morning.</t>
        </r>
      </text>
    </comment>
    <comment ref="V23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Moved sonar &amp; down-looking radiation sensor arm down 1.08 m to lower mounting position on mast mid-morning.</t>
        </r>
      </text>
    </comment>
    <comment ref="W23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Moved sonar &amp; down-looking radiation sensor arm down 1.08 m to lower mounting position on mast mid-morning.</t>
        </r>
      </text>
    </comment>
    <comment ref="X23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Moved sonar &amp; down-looking radiation sensor arm down 1.08 m to lower mounting position on mast mid-morning.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R6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Enter actual obs in framed box as the negative value of stake reading. </t>
        </r>
      </text>
    </comment>
    <comment ref="E7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  <comment ref="E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  <comment ref="E9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  <comment ref="E10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  <comment ref="E1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  <comment ref="E12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  <comment ref="E13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  <comment ref="E14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Sonar malfunctioning; no valid data.
</t>
        </r>
      </text>
    </comment>
  </commentList>
</comments>
</file>

<file path=xl/sharedStrings.xml><?xml version="1.0" encoding="utf-8"?>
<sst xmlns="http://schemas.openxmlformats.org/spreadsheetml/2006/main" count="144" uniqueCount="72">
  <si>
    <t>Swamp Angel Study Plot</t>
  </si>
  <si>
    <t>HS Stake #1</t>
  </si>
  <si>
    <t>HS Stake #2</t>
  </si>
  <si>
    <t>HS Stake #3</t>
  </si>
  <si>
    <t>HS Stake #4</t>
  </si>
  <si>
    <t>Day of Year</t>
  </si>
  <si>
    <t>Settlement Cones</t>
  </si>
  <si>
    <t>HS Stake #5</t>
  </si>
  <si>
    <t>HS Stake #6</t>
  </si>
  <si>
    <t>HS Stake #7</t>
  </si>
  <si>
    <t>Sonar HS 1200</t>
  </si>
  <si>
    <t>Senator Beck Study Plot</t>
  </si>
  <si>
    <t>Loca Mid Snow T 1200</t>
  </si>
  <si>
    <t>Down Pyra HAS 1200</t>
  </si>
  <si>
    <t>Low Wind HAS 1200</t>
  </si>
  <si>
    <t>Air T HAS 1200</t>
  </si>
  <si>
    <t>Date</t>
  </si>
  <si>
    <t>SBBSA</t>
  </si>
  <si>
    <t>mm Precip at SASP</t>
  </si>
  <si>
    <t>Pit #</t>
  </si>
  <si>
    <t>Dust Event #</t>
  </si>
  <si>
    <t>Loca Low Snow T 1200</t>
  </si>
  <si>
    <t>Loca 2Low Snow T 1200</t>
  </si>
  <si>
    <t>Loca 2Hi Snow T 1200</t>
  </si>
  <si>
    <t>Loca High Snow T 1200</t>
  </si>
  <si>
    <t>Height Abv/Blw Snow Surface</t>
  </si>
  <si>
    <t>AlpuG IR Temp 1200</t>
  </si>
  <si>
    <t>Low Air T HAS 1200</t>
  </si>
  <si>
    <t>Upper Air T &amp; RH HAS 1200</t>
  </si>
  <si>
    <t>Upper Wind Monitor HAS 1200</t>
  </si>
  <si>
    <t>Site</t>
  </si>
  <si>
    <t>Notes</t>
  </si>
  <si>
    <t>SASP</t>
  </si>
  <si>
    <t>SBSP</t>
  </si>
  <si>
    <t>All times in Mountain Standard Time</t>
  </si>
  <si>
    <t>buried</t>
  </si>
  <si>
    <t>Time of HS Stake Obs - MST</t>
  </si>
  <si>
    <t>Swept Uplooking pyranom - MST</t>
  </si>
  <si>
    <t>Senator Beck Basin Study Area - 2007/2008 Season Observations &amp; Sensor Status</t>
  </si>
  <si>
    <t>Gravimetric Sampling Notes - 2007/2008 Season</t>
  </si>
  <si>
    <t>AOK</t>
  </si>
  <si>
    <t>thaw</t>
  </si>
  <si>
    <t>na</t>
  </si>
  <si>
    <t>stake buried</t>
  </si>
  <si>
    <t>values from sonar HS data</t>
  </si>
  <si>
    <t>observed stake readings</t>
  </si>
  <si>
    <t>dusted</t>
  </si>
  <si>
    <t>Collected 0.5 m2 bulk sample in alternate plot; no dust actually visible, no gravimetrics performed</t>
  </si>
  <si>
    <t>Normal 10 samples; hints of D1 in #2 and #3?</t>
  </si>
  <si>
    <t>Normal 10 samples; no D1 apparent in pit face but dust emerging near SASP</t>
  </si>
  <si>
    <t>Normal 10 samples; D3 concentrated in #8 with less in #7 and perhaps above; D1 &amp; D2 in #9 and #10, leached</t>
  </si>
  <si>
    <t xml:space="preserve">Normal 10 samples; D3 weakly present in #7 and #8; no sign of D1 or D2 </t>
  </si>
  <si>
    <t>Normal 10 samples, likely all clean snow from S23</t>
  </si>
  <si>
    <t>Normal 10 samples; clean snow from S23 except perhaps traces of S3 in #9 and #10</t>
  </si>
  <si>
    <t xml:space="preserve">SASP </t>
  </si>
  <si>
    <t>Normal 10 samples; D5/4 in samples 1, all others clean</t>
  </si>
  <si>
    <t>Normal 10 samples; D5/4 in samples 1 &amp;2; D3/2/1 in samples 9 &amp; 10</t>
  </si>
  <si>
    <t>Normal 10 samples; D5/4 weakly present in samples 1-3, D3/2/1 in samples 9 &amp; 10</t>
  </si>
  <si>
    <t xml:space="preserve">Normal 10 samples; D5/4 dispersed in samples 1-3, D3/2/1 in samples 4 &amp; 5 </t>
  </si>
  <si>
    <t>Normal 10 samples; D6/5/4 dispersed in 1,2 and maybe 3</t>
  </si>
  <si>
    <t>Normal 10 samples; D6/5/4 in samples 1, 2, maybe 3; D3/2/1 in samples 4 and 5</t>
  </si>
  <si>
    <t>D6/5/4 concentrated in sample 2, some in 3; samples 6 &amp; 7 single ice layer merged into 2 bags</t>
  </si>
  <si>
    <t>D6/5/4 concentrated in samples 3 &amp; 4; samples 6 &amp; 7 single ice layer merged into 2 bags; samples 8 &amp; 9 single ice layer merged into two bags</t>
  </si>
  <si>
    <t>Normal 10 samples; D7/6/5/4 concentrated in samples 1-3; no discernible D3/2/1 below - all leached out</t>
  </si>
  <si>
    <t>Normal 10 samples; D7/6/5/4 concentrated in samples 1-3; D3/2/1(?) in samples 8-10</t>
  </si>
  <si>
    <t>Normal 10 samples; D7/6/5/4 concentrated in samples 3, 4 and 5</t>
  </si>
  <si>
    <t>Normal 10 samples; D7/6/5/4 concentrated in samples 2 and 3; D3/2/1(?) in samples 9 and 10</t>
  </si>
  <si>
    <t>Normal 10 samples; all dust concentrated in samples 1 and 2</t>
  </si>
  <si>
    <t>Normal 10 samples; D7/6/5… concentrated in sample 1; seep stains in samples 2-5</t>
  </si>
  <si>
    <t>no further obs</t>
  </si>
  <si>
    <t>Height above snow surface</t>
  </si>
  <si>
    <t>At 1200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</si>
</sst>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textRotation="90"/>
    </xf>
    <xf numFmtId="2" fontId="0" fillId="0" borderId="3" xfId="0" applyNumberFormat="1" applyBorder="1" applyAlignment="1">
      <alignment horizontal="center" textRotation="90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 textRotation="90"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 textRotation="90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center" textRotation="9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textRotation="90"/>
    </xf>
    <xf numFmtId="1" fontId="0" fillId="0" borderId="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/>
    </xf>
    <xf numFmtId="2" fontId="0" fillId="0" borderId="0" xfId="0" applyNumberFormat="1" applyFill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3" width="5.28125" style="2" customWidth="1"/>
    <col min="4" max="4" width="5.28125" style="23" customWidth="1"/>
    <col min="5" max="5" width="5.28125" style="19" customWidth="1"/>
    <col min="6" max="7" width="5.28125" style="24" customWidth="1"/>
    <col min="8" max="8" width="5.28125" style="23" customWidth="1"/>
    <col min="9" max="24" width="5.28125" style="19" customWidth="1"/>
    <col min="25" max="25" width="5.7109375" style="41" customWidth="1"/>
    <col min="26" max="26" width="6.7109375" style="0" customWidth="1"/>
  </cols>
  <sheetData>
    <row r="1" spans="1:24" ht="12.75">
      <c r="A1" s="7" t="s">
        <v>38</v>
      </c>
      <c r="D1" s="2"/>
      <c r="E1" s="13"/>
      <c r="F1" s="20"/>
      <c r="G1" s="20"/>
      <c r="H1" s="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.75">
      <c r="A2" s="7" t="s">
        <v>34</v>
      </c>
      <c r="D2" s="2"/>
      <c r="E2" s="13"/>
      <c r="F2" s="20"/>
      <c r="G2" s="20"/>
      <c r="H2" s="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4:24" ht="12.75">
      <c r="D3" s="2"/>
      <c r="E3" s="13"/>
      <c r="F3" s="20"/>
      <c r="G3" s="20"/>
      <c r="H3" s="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2:24" ht="15.75">
      <c r="B4" s="11"/>
      <c r="C4" s="44" t="s">
        <v>17</v>
      </c>
      <c r="D4" s="12"/>
      <c r="E4" s="46" t="s">
        <v>0</v>
      </c>
      <c r="F4" s="45"/>
      <c r="G4" s="45"/>
      <c r="H4" s="45"/>
      <c r="I4" s="45"/>
      <c r="J4" s="45"/>
      <c r="K4" s="45"/>
      <c r="L4" s="45"/>
      <c r="M4" s="45"/>
      <c r="N4" s="64" t="s">
        <v>71</v>
      </c>
      <c r="O4" s="65"/>
      <c r="P4" s="65"/>
      <c r="Q4" s="65"/>
      <c r="R4" s="65"/>
      <c r="S4" s="65"/>
      <c r="T4" s="65"/>
      <c r="U4" s="65"/>
      <c r="V4" s="65"/>
      <c r="W4" s="65"/>
      <c r="X4" s="66"/>
    </row>
    <row r="5" spans="2:24" ht="12.75">
      <c r="B5" s="31"/>
      <c r="C5" s="23"/>
      <c r="D5" s="36"/>
      <c r="E5" s="24"/>
      <c r="G5" s="37"/>
      <c r="H5" s="24"/>
      <c r="I5" s="24"/>
      <c r="J5" s="24"/>
      <c r="K5" s="24"/>
      <c r="L5" s="24"/>
      <c r="M5" s="37"/>
      <c r="N5" s="59" t="s">
        <v>25</v>
      </c>
      <c r="O5" s="59"/>
      <c r="P5" s="59"/>
      <c r="Q5" s="59"/>
      <c r="R5" s="60"/>
      <c r="S5" s="61" t="s">
        <v>70</v>
      </c>
      <c r="T5" s="62"/>
      <c r="U5" s="62"/>
      <c r="V5" s="62"/>
      <c r="W5" s="62"/>
      <c r="X5" s="63"/>
    </row>
    <row r="6" spans="1:26" ht="147.75" customHeight="1" thickBot="1">
      <c r="A6" s="3" t="s">
        <v>16</v>
      </c>
      <c r="B6" s="5" t="s">
        <v>5</v>
      </c>
      <c r="C6" s="4" t="s">
        <v>20</v>
      </c>
      <c r="D6" s="6" t="s">
        <v>18</v>
      </c>
      <c r="E6" s="18" t="s">
        <v>10</v>
      </c>
      <c r="F6" s="40" t="s">
        <v>19</v>
      </c>
      <c r="G6" s="35" t="s">
        <v>37</v>
      </c>
      <c r="H6" s="4" t="s">
        <v>36</v>
      </c>
      <c r="I6" s="14" t="s">
        <v>1</v>
      </c>
      <c r="J6" s="14" t="s">
        <v>2</v>
      </c>
      <c r="K6" s="14" t="s">
        <v>3</v>
      </c>
      <c r="L6" s="14" t="s">
        <v>4</v>
      </c>
      <c r="M6" s="15" t="s">
        <v>6</v>
      </c>
      <c r="N6" s="14" t="s">
        <v>21</v>
      </c>
      <c r="O6" s="14" t="s">
        <v>22</v>
      </c>
      <c r="P6" s="14" t="s">
        <v>12</v>
      </c>
      <c r="Q6" s="14" t="s">
        <v>23</v>
      </c>
      <c r="R6" s="15" t="s">
        <v>24</v>
      </c>
      <c r="S6" s="14" t="s">
        <v>29</v>
      </c>
      <c r="T6" s="14" t="s">
        <v>28</v>
      </c>
      <c r="U6" s="14" t="s">
        <v>26</v>
      </c>
      <c r="V6" s="14" t="s">
        <v>13</v>
      </c>
      <c r="W6" s="14" t="s">
        <v>14</v>
      </c>
      <c r="X6" s="15" t="s">
        <v>27</v>
      </c>
      <c r="Y6" s="42"/>
      <c r="Z6" s="1"/>
    </row>
    <row r="7" spans="1:24" ht="12.75">
      <c r="A7" s="8">
        <v>39356</v>
      </c>
      <c r="B7" s="2">
        <v>274</v>
      </c>
      <c r="D7" s="9">
        <v>4</v>
      </c>
      <c r="E7" s="13">
        <v>0.04</v>
      </c>
      <c r="F7" s="20"/>
      <c r="G7" s="20"/>
      <c r="H7" s="30"/>
      <c r="I7" s="13"/>
      <c r="J7" s="13"/>
      <c r="K7" s="13"/>
      <c r="L7" s="13"/>
      <c r="M7" s="16"/>
      <c r="R7" s="16"/>
      <c r="S7" s="19">
        <f>5.95-E7</f>
        <v>5.91</v>
      </c>
      <c r="T7" s="19">
        <f>5.95-E7</f>
        <v>5.91</v>
      </c>
      <c r="U7" s="22">
        <f>3.3-E7</f>
        <v>3.26</v>
      </c>
      <c r="V7" s="13">
        <f>3.1-E7</f>
        <v>3.06</v>
      </c>
      <c r="W7" s="13">
        <f>3.8-E7</f>
        <v>3.76</v>
      </c>
      <c r="X7" s="17">
        <f>3.4-E7</f>
        <v>3.36</v>
      </c>
    </row>
    <row r="8" spans="1:24" ht="12.75">
      <c r="A8" s="8">
        <v>39357</v>
      </c>
      <c r="B8" s="2">
        <v>275</v>
      </c>
      <c r="D8" s="10">
        <v>7</v>
      </c>
      <c r="E8" s="13">
        <v>0.03</v>
      </c>
      <c r="F8" s="20"/>
      <c r="G8" s="20"/>
      <c r="H8" s="31"/>
      <c r="I8" s="13"/>
      <c r="J8" s="13"/>
      <c r="K8" s="13"/>
      <c r="L8" s="13"/>
      <c r="M8" s="17"/>
      <c r="N8" s="13"/>
      <c r="O8" s="13"/>
      <c r="P8" s="13"/>
      <c r="Q8" s="13"/>
      <c r="R8" s="17"/>
      <c r="S8" s="19">
        <f aca="true" t="shared" si="0" ref="S8:S144">5.95-E8</f>
        <v>5.92</v>
      </c>
      <c r="T8" s="19">
        <f aca="true" t="shared" si="1" ref="T8:T144">5.95-E8</f>
        <v>5.92</v>
      </c>
      <c r="U8" s="22">
        <f aca="true" t="shared" si="2" ref="U8:U139">3.3-E8</f>
        <v>3.27</v>
      </c>
      <c r="V8" s="13">
        <f aca="true" t="shared" si="3" ref="V8:V139">3.1-E8</f>
        <v>3.0700000000000003</v>
      </c>
      <c r="W8" s="13">
        <f aca="true" t="shared" si="4" ref="W8:W139">3.8-E8</f>
        <v>3.77</v>
      </c>
      <c r="X8" s="17">
        <f aca="true" t="shared" si="5" ref="X8:X139">3.4-E8</f>
        <v>3.37</v>
      </c>
    </row>
    <row r="9" spans="1:24" ht="12.75">
      <c r="A9" s="8">
        <v>39358</v>
      </c>
      <c r="B9" s="2">
        <v>276</v>
      </c>
      <c r="D9" s="10">
        <v>0</v>
      </c>
      <c r="E9" s="13">
        <v>0</v>
      </c>
      <c r="F9" s="20"/>
      <c r="G9" s="20"/>
      <c r="H9" s="31"/>
      <c r="I9" s="13"/>
      <c r="J9" s="13"/>
      <c r="K9" s="13"/>
      <c r="L9" s="13"/>
      <c r="M9" s="17"/>
      <c r="N9" s="13"/>
      <c r="O9" s="13"/>
      <c r="P9" s="13"/>
      <c r="Q9" s="13"/>
      <c r="R9" s="17"/>
      <c r="S9" s="19">
        <f t="shared" si="0"/>
        <v>5.95</v>
      </c>
      <c r="T9" s="19">
        <f t="shared" si="1"/>
        <v>5.95</v>
      </c>
      <c r="U9" s="22">
        <f t="shared" si="2"/>
        <v>3.3</v>
      </c>
      <c r="V9" s="13">
        <f t="shared" si="3"/>
        <v>3.1</v>
      </c>
      <c r="W9" s="13">
        <f t="shared" si="4"/>
        <v>3.8</v>
      </c>
      <c r="X9" s="17">
        <f t="shared" si="5"/>
        <v>3.4</v>
      </c>
    </row>
    <row r="10" spans="1:24" ht="12.75">
      <c r="A10" s="8">
        <v>39359</v>
      </c>
      <c r="B10" s="2">
        <v>277</v>
      </c>
      <c r="D10" s="10">
        <v>3</v>
      </c>
      <c r="E10" s="13">
        <v>0</v>
      </c>
      <c r="F10" s="20"/>
      <c r="G10" s="20"/>
      <c r="H10" s="31"/>
      <c r="I10" s="13"/>
      <c r="J10" s="13"/>
      <c r="K10" s="13"/>
      <c r="L10" s="13"/>
      <c r="M10" s="17"/>
      <c r="N10" s="13"/>
      <c r="O10" s="13"/>
      <c r="P10" s="13"/>
      <c r="Q10" s="13"/>
      <c r="R10" s="17"/>
      <c r="S10" s="19">
        <f t="shared" si="0"/>
        <v>5.95</v>
      </c>
      <c r="T10" s="19">
        <f t="shared" si="1"/>
        <v>5.95</v>
      </c>
      <c r="U10" s="22">
        <f t="shared" si="2"/>
        <v>3.3</v>
      </c>
      <c r="V10" s="13">
        <f t="shared" si="3"/>
        <v>3.1</v>
      </c>
      <c r="W10" s="13">
        <f t="shared" si="4"/>
        <v>3.8</v>
      </c>
      <c r="X10" s="17">
        <f t="shared" si="5"/>
        <v>3.4</v>
      </c>
    </row>
    <row r="11" spans="1:24" ht="12.75">
      <c r="A11" s="8">
        <v>39360</v>
      </c>
      <c r="B11" s="2">
        <v>278</v>
      </c>
      <c r="D11" s="10">
        <v>16</v>
      </c>
      <c r="E11" s="13">
        <v>0</v>
      </c>
      <c r="F11" s="20"/>
      <c r="G11" s="20"/>
      <c r="H11" s="31"/>
      <c r="I11" s="13"/>
      <c r="J11" s="13"/>
      <c r="K11" s="13"/>
      <c r="L11" s="13"/>
      <c r="M11" s="17"/>
      <c r="N11" s="13"/>
      <c r="O11" s="13"/>
      <c r="P11" s="13"/>
      <c r="Q11" s="13"/>
      <c r="R11" s="17"/>
      <c r="S11" s="19">
        <f t="shared" si="0"/>
        <v>5.95</v>
      </c>
      <c r="T11" s="19">
        <f t="shared" si="1"/>
        <v>5.95</v>
      </c>
      <c r="U11" s="22">
        <f t="shared" si="2"/>
        <v>3.3</v>
      </c>
      <c r="V11" s="13">
        <f t="shared" si="3"/>
        <v>3.1</v>
      </c>
      <c r="W11" s="13">
        <f t="shared" si="4"/>
        <v>3.8</v>
      </c>
      <c r="X11" s="17">
        <f t="shared" si="5"/>
        <v>3.4</v>
      </c>
    </row>
    <row r="12" spans="1:24" ht="12.75">
      <c r="A12" s="8">
        <v>39361</v>
      </c>
      <c r="B12" s="2">
        <v>279</v>
      </c>
      <c r="D12" s="10">
        <v>10</v>
      </c>
      <c r="E12" s="13">
        <v>0</v>
      </c>
      <c r="F12" s="20"/>
      <c r="G12" s="20"/>
      <c r="H12" s="31"/>
      <c r="I12" s="13"/>
      <c r="J12" s="13"/>
      <c r="K12" s="13"/>
      <c r="L12" s="13"/>
      <c r="M12" s="17"/>
      <c r="N12" s="13"/>
      <c r="O12" s="13"/>
      <c r="P12" s="13"/>
      <c r="Q12" s="13"/>
      <c r="R12" s="17"/>
      <c r="S12" s="19">
        <f t="shared" si="0"/>
        <v>5.95</v>
      </c>
      <c r="T12" s="19">
        <f t="shared" si="1"/>
        <v>5.95</v>
      </c>
      <c r="U12" s="22">
        <f t="shared" si="2"/>
        <v>3.3</v>
      </c>
      <c r="V12" s="13">
        <f t="shared" si="3"/>
        <v>3.1</v>
      </c>
      <c r="W12" s="13">
        <f t="shared" si="4"/>
        <v>3.8</v>
      </c>
      <c r="X12" s="17">
        <f t="shared" si="5"/>
        <v>3.4</v>
      </c>
    </row>
    <row r="13" spans="1:24" ht="12.75">
      <c r="A13" s="8">
        <v>39362</v>
      </c>
      <c r="B13" s="2">
        <v>280</v>
      </c>
      <c r="D13" s="10">
        <v>0</v>
      </c>
      <c r="E13" s="13">
        <v>0</v>
      </c>
      <c r="F13" s="20"/>
      <c r="G13" s="20"/>
      <c r="H13" s="31"/>
      <c r="I13" s="13"/>
      <c r="J13" s="13"/>
      <c r="K13" s="13"/>
      <c r="L13" s="13"/>
      <c r="M13" s="17"/>
      <c r="N13" s="13"/>
      <c r="O13" s="13"/>
      <c r="P13" s="13"/>
      <c r="Q13" s="13"/>
      <c r="R13" s="17"/>
      <c r="S13" s="19">
        <f t="shared" si="0"/>
        <v>5.95</v>
      </c>
      <c r="T13" s="19">
        <f t="shared" si="1"/>
        <v>5.95</v>
      </c>
      <c r="U13" s="22">
        <f t="shared" si="2"/>
        <v>3.3</v>
      </c>
      <c r="V13" s="13">
        <f t="shared" si="3"/>
        <v>3.1</v>
      </c>
      <c r="W13" s="13">
        <f t="shared" si="4"/>
        <v>3.8</v>
      </c>
      <c r="X13" s="17">
        <f t="shared" si="5"/>
        <v>3.4</v>
      </c>
    </row>
    <row r="14" spans="1:24" ht="12.75">
      <c r="A14" s="8">
        <v>39363</v>
      </c>
      <c r="B14" s="2">
        <v>281</v>
      </c>
      <c r="D14" s="10">
        <v>0</v>
      </c>
      <c r="E14" s="13">
        <v>0</v>
      </c>
      <c r="F14" s="20"/>
      <c r="G14" s="20"/>
      <c r="H14" s="31"/>
      <c r="I14" s="13"/>
      <c r="J14" s="13"/>
      <c r="K14" s="13"/>
      <c r="L14" s="13"/>
      <c r="M14" s="17"/>
      <c r="N14" s="13"/>
      <c r="O14" s="13"/>
      <c r="P14" s="13"/>
      <c r="Q14" s="13"/>
      <c r="R14" s="17"/>
      <c r="S14" s="19">
        <f t="shared" si="0"/>
        <v>5.95</v>
      </c>
      <c r="T14" s="19">
        <f t="shared" si="1"/>
        <v>5.95</v>
      </c>
      <c r="U14" s="22">
        <f t="shared" si="2"/>
        <v>3.3</v>
      </c>
      <c r="V14" s="13">
        <f t="shared" si="3"/>
        <v>3.1</v>
      </c>
      <c r="W14" s="13">
        <f t="shared" si="4"/>
        <v>3.8</v>
      </c>
      <c r="X14" s="17">
        <f t="shared" si="5"/>
        <v>3.4</v>
      </c>
    </row>
    <row r="15" spans="1:24" ht="12.75">
      <c r="A15" s="8">
        <v>39364</v>
      </c>
      <c r="B15" s="2">
        <v>282</v>
      </c>
      <c r="D15" s="10">
        <v>0</v>
      </c>
      <c r="E15" s="13">
        <v>0</v>
      </c>
      <c r="F15" s="20"/>
      <c r="G15" s="20"/>
      <c r="H15" s="31"/>
      <c r="I15" s="13"/>
      <c r="J15" s="13"/>
      <c r="K15" s="13"/>
      <c r="L15" s="13"/>
      <c r="M15" s="17"/>
      <c r="N15" s="13"/>
      <c r="O15" s="13"/>
      <c r="P15" s="13"/>
      <c r="Q15" s="13"/>
      <c r="R15" s="17"/>
      <c r="S15" s="19">
        <f t="shared" si="0"/>
        <v>5.95</v>
      </c>
      <c r="T15" s="19">
        <f t="shared" si="1"/>
        <v>5.95</v>
      </c>
      <c r="U15" s="22">
        <f t="shared" si="2"/>
        <v>3.3</v>
      </c>
      <c r="V15" s="13">
        <f t="shared" si="3"/>
        <v>3.1</v>
      </c>
      <c r="W15" s="13">
        <f t="shared" si="4"/>
        <v>3.8</v>
      </c>
      <c r="X15" s="17">
        <f t="shared" si="5"/>
        <v>3.4</v>
      </c>
    </row>
    <row r="16" spans="1:24" ht="12.75">
      <c r="A16" s="8">
        <v>39365</v>
      </c>
      <c r="B16" s="2">
        <v>283</v>
      </c>
      <c r="D16" s="10">
        <v>0</v>
      </c>
      <c r="E16" s="13">
        <v>0</v>
      </c>
      <c r="F16" s="20"/>
      <c r="G16" s="20"/>
      <c r="H16" s="31"/>
      <c r="I16" s="13"/>
      <c r="J16" s="13"/>
      <c r="K16" s="13"/>
      <c r="L16" s="13"/>
      <c r="M16" s="17"/>
      <c r="N16" s="13"/>
      <c r="O16" s="13"/>
      <c r="P16" s="13"/>
      <c r="Q16" s="13"/>
      <c r="R16" s="17"/>
      <c r="S16" s="19">
        <f t="shared" si="0"/>
        <v>5.95</v>
      </c>
      <c r="T16" s="19">
        <f t="shared" si="1"/>
        <v>5.95</v>
      </c>
      <c r="U16" s="22">
        <f t="shared" si="2"/>
        <v>3.3</v>
      </c>
      <c r="V16" s="13">
        <f t="shared" si="3"/>
        <v>3.1</v>
      </c>
      <c r="W16" s="13">
        <f t="shared" si="4"/>
        <v>3.8</v>
      </c>
      <c r="X16" s="17">
        <f t="shared" si="5"/>
        <v>3.4</v>
      </c>
    </row>
    <row r="17" spans="1:24" ht="12.75">
      <c r="A17" s="8">
        <v>39366</v>
      </c>
      <c r="B17" s="2">
        <v>284</v>
      </c>
      <c r="D17" s="10">
        <v>0</v>
      </c>
      <c r="E17" s="13">
        <v>0</v>
      </c>
      <c r="F17" s="20"/>
      <c r="G17" s="20"/>
      <c r="H17" s="31"/>
      <c r="I17" s="13"/>
      <c r="J17" s="13"/>
      <c r="K17" s="13"/>
      <c r="L17" s="13"/>
      <c r="M17" s="17"/>
      <c r="N17" s="13"/>
      <c r="O17" s="13"/>
      <c r="P17" s="13"/>
      <c r="Q17" s="13"/>
      <c r="R17" s="17"/>
      <c r="S17" s="19">
        <f t="shared" si="0"/>
        <v>5.95</v>
      </c>
      <c r="T17" s="19">
        <f t="shared" si="1"/>
        <v>5.95</v>
      </c>
      <c r="U17" s="22">
        <f t="shared" si="2"/>
        <v>3.3</v>
      </c>
      <c r="V17" s="13">
        <f t="shared" si="3"/>
        <v>3.1</v>
      </c>
      <c r="W17" s="13">
        <f t="shared" si="4"/>
        <v>3.8</v>
      </c>
      <c r="X17" s="17">
        <f t="shared" si="5"/>
        <v>3.4</v>
      </c>
    </row>
    <row r="18" spans="1:24" ht="12.75">
      <c r="A18" s="8">
        <v>39367</v>
      </c>
      <c r="B18" s="2">
        <v>285</v>
      </c>
      <c r="D18" s="10">
        <v>0</v>
      </c>
      <c r="E18" s="13">
        <v>0</v>
      </c>
      <c r="F18" s="20"/>
      <c r="G18" s="20"/>
      <c r="H18" s="31"/>
      <c r="I18" s="13"/>
      <c r="J18" s="13"/>
      <c r="K18" s="13"/>
      <c r="L18" s="13"/>
      <c r="M18" s="17"/>
      <c r="N18" s="13"/>
      <c r="O18" s="13"/>
      <c r="P18" s="13"/>
      <c r="Q18" s="13"/>
      <c r="R18" s="17"/>
      <c r="S18" s="19">
        <f t="shared" si="0"/>
        <v>5.95</v>
      </c>
      <c r="T18" s="19">
        <f t="shared" si="1"/>
        <v>5.95</v>
      </c>
      <c r="U18" s="22">
        <f t="shared" si="2"/>
        <v>3.3</v>
      </c>
      <c r="V18" s="13">
        <f t="shared" si="3"/>
        <v>3.1</v>
      </c>
      <c r="W18" s="13">
        <f t="shared" si="4"/>
        <v>3.8</v>
      </c>
      <c r="X18" s="17">
        <f t="shared" si="5"/>
        <v>3.4</v>
      </c>
    </row>
    <row r="19" spans="1:24" ht="12.75">
      <c r="A19" s="8">
        <v>39368</v>
      </c>
      <c r="B19" s="2">
        <v>286</v>
      </c>
      <c r="D19" s="10">
        <v>12</v>
      </c>
      <c r="E19" s="13">
        <v>0.06</v>
      </c>
      <c r="F19" s="20"/>
      <c r="G19" s="20"/>
      <c r="H19" s="31"/>
      <c r="I19" s="13"/>
      <c r="J19" s="13"/>
      <c r="K19" s="13"/>
      <c r="L19" s="13"/>
      <c r="M19" s="17"/>
      <c r="N19" s="13"/>
      <c r="O19" s="13"/>
      <c r="P19" s="13"/>
      <c r="Q19" s="13"/>
      <c r="R19" s="17"/>
      <c r="S19" s="19">
        <f t="shared" si="0"/>
        <v>5.890000000000001</v>
      </c>
      <c r="T19" s="19">
        <f t="shared" si="1"/>
        <v>5.890000000000001</v>
      </c>
      <c r="U19" s="22">
        <f t="shared" si="2"/>
        <v>3.2399999999999998</v>
      </c>
      <c r="V19" s="13">
        <f t="shared" si="3"/>
        <v>3.04</v>
      </c>
      <c r="W19" s="13">
        <f t="shared" si="4"/>
        <v>3.7399999999999998</v>
      </c>
      <c r="X19" s="17">
        <f t="shared" si="5"/>
        <v>3.34</v>
      </c>
    </row>
    <row r="20" spans="1:24" ht="12.75">
      <c r="A20" s="8">
        <v>39369</v>
      </c>
      <c r="B20" s="2">
        <v>287</v>
      </c>
      <c r="D20" s="10">
        <v>10</v>
      </c>
      <c r="E20" s="13">
        <v>0.14</v>
      </c>
      <c r="F20" s="20"/>
      <c r="G20" s="20"/>
      <c r="H20" s="31"/>
      <c r="I20" s="13"/>
      <c r="J20" s="13"/>
      <c r="K20" s="13"/>
      <c r="L20" s="13"/>
      <c r="M20" s="17"/>
      <c r="N20" s="13"/>
      <c r="O20" s="13"/>
      <c r="P20" s="13"/>
      <c r="Q20" s="13"/>
      <c r="R20" s="17"/>
      <c r="S20" s="19">
        <f t="shared" si="0"/>
        <v>5.8100000000000005</v>
      </c>
      <c r="T20" s="19">
        <f t="shared" si="1"/>
        <v>5.8100000000000005</v>
      </c>
      <c r="U20" s="22">
        <f t="shared" si="2"/>
        <v>3.1599999999999997</v>
      </c>
      <c r="V20" s="13">
        <f t="shared" si="3"/>
        <v>2.96</v>
      </c>
      <c r="W20" s="13">
        <f t="shared" si="4"/>
        <v>3.6599999999999997</v>
      </c>
      <c r="X20" s="17">
        <f t="shared" si="5"/>
        <v>3.26</v>
      </c>
    </row>
    <row r="21" spans="1:24" ht="12.75">
      <c r="A21" s="8">
        <v>39370</v>
      </c>
      <c r="B21" s="2">
        <v>288</v>
      </c>
      <c r="D21" s="10">
        <v>0</v>
      </c>
      <c r="E21" s="13">
        <v>0.1</v>
      </c>
      <c r="F21" s="20"/>
      <c r="G21" s="20"/>
      <c r="H21" s="31"/>
      <c r="I21" s="13"/>
      <c r="J21" s="13"/>
      <c r="K21" s="13"/>
      <c r="L21" s="13"/>
      <c r="M21" s="17"/>
      <c r="N21" s="13"/>
      <c r="O21" s="13"/>
      <c r="P21" s="13"/>
      <c r="Q21" s="13"/>
      <c r="R21" s="17"/>
      <c r="S21" s="19">
        <f t="shared" si="0"/>
        <v>5.8500000000000005</v>
      </c>
      <c r="T21" s="19">
        <f t="shared" si="1"/>
        <v>5.8500000000000005</v>
      </c>
      <c r="U21" s="22">
        <f t="shared" si="2"/>
        <v>3.1999999999999997</v>
      </c>
      <c r="V21" s="13">
        <f t="shared" si="3"/>
        <v>3</v>
      </c>
      <c r="W21" s="13">
        <f t="shared" si="4"/>
        <v>3.6999999999999997</v>
      </c>
      <c r="X21" s="17">
        <f t="shared" si="5"/>
        <v>3.3</v>
      </c>
    </row>
    <row r="22" spans="1:24" ht="12.75">
      <c r="A22" s="8">
        <v>39371</v>
      </c>
      <c r="B22" s="2">
        <v>289</v>
      </c>
      <c r="D22" s="10">
        <v>3</v>
      </c>
      <c r="E22" s="13">
        <v>0.09</v>
      </c>
      <c r="F22" s="20"/>
      <c r="G22" s="20"/>
      <c r="H22" s="31"/>
      <c r="I22" s="13"/>
      <c r="J22" s="13"/>
      <c r="K22" s="13"/>
      <c r="L22" s="13"/>
      <c r="M22" s="17"/>
      <c r="N22" s="13"/>
      <c r="O22" s="13"/>
      <c r="P22" s="13"/>
      <c r="Q22" s="13"/>
      <c r="R22" s="17"/>
      <c r="S22" s="19">
        <f t="shared" si="0"/>
        <v>5.86</v>
      </c>
      <c r="T22" s="19">
        <f t="shared" si="1"/>
        <v>5.86</v>
      </c>
      <c r="U22" s="22">
        <f t="shared" si="2"/>
        <v>3.21</v>
      </c>
      <c r="V22" s="13">
        <f t="shared" si="3"/>
        <v>3.0100000000000002</v>
      </c>
      <c r="W22" s="13">
        <f t="shared" si="4"/>
        <v>3.71</v>
      </c>
      <c r="X22" s="17">
        <f t="shared" si="5"/>
        <v>3.31</v>
      </c>
    </row>
    <row r="23" spans="1:24" ht="12.75">
      <c r="A23" s="8">
        <v>39372</v>
      </c>
      <c r="B23" s="2">
        <v>290</v>
      </c>
      <c r="D23" s="10">
        <v>23</v>
      </c>
      <c r="E23" s="13">
        <v>0.26</v>
      </c>
      <c r="F23" s="20"/>
      <c r="G23" s="20"/>
      <c r="H23" s="31"/>
      <c r="I23" s="13"/>
      <c r="J23" s="13"/>
      <c r="K23" s="13"/>
      <c r="L23" s="13"/>
      <c r="M23" s="17"/>
      <c r="N23" s="13"/>
      <c r="O23" s="13"/>
      <c r="P23" s="13"/>
      <c r="Q23" s="13"/>
      <c r="R23" s="17"/>
      <c r="S23" s="19">
        <f t="shared" si="0"/>
        <v>5.69</v>
      </c>
      <c r="T23" s="19">
        <f t="shared" si="1"/>
        <v>5.69</v>
      </c>
      <c r="U23" s="22">
        <f t="shared" si="2"/>
        <v>3.04</v>
      </c>
      <c r="V23" s="13">
        <f t="shared" si="3"/>
        <v>2.84</v>
      </c>
      <c r="W23" s="13">
        <f t="shared" si="4"/>
        <v>3.54</v>
      </c>
      <c r="X23" s="17">
        <f t="shared" si="5"/>
        <v>3.1399999999999997</v>
      </c>
    </row>
    <row r="24" spans="1:24" ht="12.75">
      <c r="A24" s="8">
        <v>39373</v>
      </c>
      <c r="B24" s="2">
        <v>291</v>
      </c>
      <c r="D24" s="10">
        <v>3</v>
      </c>
      <c r="E24" s="13">
        <v>0.33</v>
      </c>
      <c r="F24" s="20"/>
      <c r="G24" s="20"/>
      <c r="H24" s="31"/>
      <c r="I24" s="13"/>
      <c r="J24" s="13"/>
      <c r="K24" s="13"/>
      <c r="L24" s="13"/>
      <c r="M24" s="17"/>
      <c r="N24" s="13"/>
      <c r="O24" s="13"/>
      <c r="P24" s="13"/>
      <c r="Q24" s="13"/>
      <c r="R24" s="17"/>
      <c r="S24" s="19">
        <f t="shared" si="0"/>
        <v>5.62</v>
      </c>
      <c r="T24" s="19">
        <f t="shared" si="1"/>
        <v>5.62</v>
      </c>
      <c r="U24" s="22">
        <f t="shared" si="2"/>
        <v>2.9699999999999998</v>
      </c>
      <c r="V24" s="13">
        <f t="shared" si="3"/>
        <v>2.77</v>
      </c>
      <c r="W24" s="13">
        <f t="shared" si="4"/>
        <v>3.4699999999999998</v>
      </c>
      <c r="X24" s="17">
        <f t="shared" si="5"/>
        <v>3.07</v>
      </c>
    </row>
    <row r="25" spans="1:24" ht="12.75">
      <c r="A25" s="8">
        <v>39374</v>
      </c>
      <c r="B25" s="2">
        <v>292</v>
      </c>
      <c r="D25" s="10">
        <v>0</v>
      </c>
      <c r="E25" s="13">
        <v>0.25</v>
      </c>
      <c r="F25" s="20"/>
      <c r="G25" s="20"/>
      <c r="H25" s="31"/>
      <c r="I25" s="13"/>
      <c r="J25" s="13"/>
      <c r="K25" s="13"/>
      <c r="L25" s="13"/>
      <c r="M25" s="17"/>
      <c r="N25" s="13"/>
      <c r="O25" s="13"/>
      <c r="P25" s="13"/>
      <c r="Q25" s="13"/>
      <c r="R25" s="17"/>
      <c r="S25" s="19">
        <f t="shared" si="0"/>
        <v>5.7</v>
      </c>
      <c r="T25" s="19">
        <f t="shared" si="1"/>
        <v>5.7</v>
      </c>
      <c r="U25" s="22">
        <f t="shared" si="2"/>
        <v>3.05</v>
      </c>
      <c r="V25" s="13">
        <f t="shared" si="3"/>
        <v>2.85</v>
      </c>
      <c r="W25" s="13">
        <f t="shared" si="4"/>
        <v>3.55</v>
      </c>
      <c r="X25" s="17">
        <f t="shared" si="5"/>
        <v>3.15</v>
      </c>
    </row>
    <row r="26" spans="1:24" ht="12.75">
      <c r="A26" s="8">
        <v>39375</v>
      </c>
      <c r="B26" s="2">
        <v>293</v>
      </c>
      <c r="D26" s="10">
        <v>1</v>
      </c>
      <c r="E26" s="13">
        <v>0.16</v>
      </c>
      <c r="F26" s="20"/>
      <c r="G26" s="20"/>
      <c r="H26" s="31"/>
      <c r="I26" s="13"/>
      <c r="J26" s="13"/>
      <c r="K26" s="13"/>
      <c r="L26" s="13"/>
      <c r="M26" s="17"/>
      <c r="N26" s="13"/>
      <c r="O26" s="13"/>
      <c r="P26" s="13"/>
      <c r="Q26" s="13"/>
      <c r="R26" s="17"/>
      <c r="S26" s="19">
        <f t="shared" si="0"/>
        <v>5.79</v>
      </c>
      <c r="T26" s="19">
        <f t="shared" si="1"/>
        <v>5.79</v>
      </c>
      <c r="U26" s="22">
        <f t="shared" si="2"/>
        <v>3.1399999999999997</v>
      </c>
      <c r="V26" s="13">
        <f t="shared" si="3"/>
        <v>2.94</v>
      </c>
      <c r="W26" s="13">
        <f t="shared" si="4"/>
        <v>3.6399999999999997</v>
      </c>
      <c r="X26" s="17">
        <f t="shared" si="5"/>
        <v>3.2399999999999998</v>
      </c>
    </row>
    <row r="27" spans="1:24" ht="12.75">
      <c r="A27" s="8">
        <v>39376</v>
      </c>
      <c r="B27" s="2">
        <v>294</v>
      </c>
      <c r="D27" s="10">
        <v>20</v>
      </c>
      <c r="E27" s="13">
        <v>0.37</v>
      </c>
      <c r="F27" s="20"/>
      <c r="G27" s="20"/>
      <c r="H27" s="31"/>
      <c r="I27" s="13"/>
      <c r="J27" s="13"/>
      <c r="K27" s="13"/>
      <c r="L27" s="13"/>
      <c r="M27" s="17"/>
      <c r="N27" s="13"/>
      <c r="O27" s="13"/>
      <c r="P27" s="13"/>
      <c r="Q27" s="13"/>
      <c r="R27" s="17"/>
      <c r="S27" s="19">
        <f t="shared" si="0"/>
        <v>5.58</v>
      </c>
      <c r="T27" s="19">
        <f t="shared" si="1"/>
        <v>5.58</v>
      </c>
      <c r="U27" s="22">
        <f t="shared" si="2"/>
        <v>2.9299999999999997</v>
      </c>
      <c r="V27" s="13">
        <f t="shared" si="3"/>
        <v>2.73</v>
      </c>
      <c r="W27" s="13">
        <f t="shared" si="4"/>
        <v>3.4299999999999997</v>
      </c>
      <c r="X27" s="17">
        <f t="shared" si="5"/>
        <v>3.03</v>
      </c>
    </row>
    <row r="28" spans="1:24" ht="12.75">
      <c r="A28" s="8">
        <v>39377</v>
      </c>
      <c r="B28" s="2">
        <v>295</v>
      </c>
      <c r="D28" s="10">
        <v>0</v>
      </c>
      <c r="E28" s="13">
        <v>0.33</v>
      </c>
      <c r="F28" s="20"/>
      <c r="G28" s="20"/>
      <c r="H28" s="31"/>
      <c r="I28" s="13"/>
      <c r="J28" s="13"/>
      <c r="K28" s="13"/>
      <c r="L28" s="13"/>
      <c r="M28" s="17"/>
      <c r="N28" s="13"/>
      <c r="O28" s="13"/>
      <c r="P28" s="13"/>
      <c r="Q28" s="13"/>
      <c r="R28" s="17"/>
      <c r="S28" s="19">
        <f t="shared" si="0"/>
        <v>5.62</v>
      </c>
      <c r="T28" s="19">
        <f t="shared" si="1"/>
        <v>5.62</v>
      </c>
      <c r="U28" s="22">
        <f t="shared" si="2"/>
        <v>2.9699999999999998</v>
      </c>
      <c r="V28" s="13">
        <f t="shared" si="3"/>
        <v>2.77</v>
      </c>
      <c r="W28" s="13">
        <f t="shared" si="4"/>
        <v>3.4699999999999998</v>
      </c>
      <c r="X28" s="17">
        <f t="shared" si="5"/>
        <v>3.07</v>
      </c>
    </row>
    <row r="29" spans="1:24" ht="12.75">
      <c r="A29" s="8">
        <v>39378</v>
      </c>
      <c r="B29" s="2">
        <v>296</v>
      </c>
      <c r="D29" s="10">
        <v>0</v>
      </c>
      <c r="E29" s="13">
        <v>0.23</v>
      </c>
      <c r="F29" s="20"/>
      <c r="G29" s="20"/>
      <c r="H29" s="31"/>
      <c r="I29" s="13"/>
      <c r="J29" s="13"/>
      <c r="K29" s="13"/>
      <c r="L29" s="13"/>
      <c r="M29" s="17"/>
      <c r="N29" s="13"/>
      <c r="O29" s="13"/>
      <c r="P29" s="13"/>
      <c r="Q29" s="13"/>
      <c r="R29" s="17"/>
      <c r="S29" s="19">
        <f t="shared" si="0"/>
        <v>5.72</v>
      </c>
      <c r="T29" s="19">
        <f t="shared" si="1"/>
        <v>5.72</v>
      </c>
      <c r="U29" s="22">
        <f t="shared" si="2"/>
        <v>3.07</v>
      </c>
      <c r="V29" s="13">
        <f t="shared" si="3"/>
        <v>2.87</v>
      </c>
      <c r="W29" s="13">
        <f t="shared" si="4"/>
        <v>3.57</v>
      </c>
      <c r="X29" s="17">
        <f t="shared" si="5"/>
        <v>3.17</v>
      </c>
    </row>
    <row r="30" spans="1:24" ht="12.75">
      <c r="A30" s="8">
        <v>39379</v>
      </c>
      <c r="B30" s="2">
        <v>297</v>
      </c>
      <c r="D30" s="10">
        <v>0</v>
      </c>
      <c r="E30" s="13">
        <v>0.19</v>
      </c>
      <c r="F30" s="20"/>
      <c r="G30" s="20"/>
      <c r="H30" s="31"/>
      <c r="I30" s="13"/>
      <c r="J30" s="13"/>
      <c r="K30" s="13"/>
      <c r="L30" s="13"/>
      <c r="M30" s="17"/>
      <c r="N30" s="13"/>
      <c r="O30" s="13"/>
      <c r="P30" s="13"/>
      <c r="Q30" s="13"/>
      <c r="R30" s="17"/>
      <c r="S30" s="19">
        <f t="shared" si="0"/>
        <v>5.76</v>
      </c>
      <c r="T30" s="19">
        <f t="shared" si="1"/>
        <v>5.76</v>
      </c>
      <c r="U30" s="22">
        <f t="shared" si="2"/>
        <v>3.11</v>
      </c>
      <c r="V30" s="13">
        <f t="shared" si="3"/>
        <v>2.91</v>
      </c>
      <c r="W30" s="13">
        <f t="shared" si="4"/>
        <v>3.61</v>
      </c>
      <c r="X30" s="17">
        <f t="shared" si="5"/>
        <v>3.21</v>
      </c>
    </row>
    <row r="31" spans="1:24" ht="12.75">
      <c r="A31" s="8">
        <v>39380</v>
      </c>
      <c r="B31" s="2">
        <v>298</v>
      </c>
      <c r="D31" s="10">
        <v>0</v>
      </c>
      <c r="E31" s="13">
        <v>0.16</v>
      </c>
      <c r="F31" s="20"/>
      <c r="G31" s="20"/>
      <c r="H31" s="31"/>
      <c r="I31" s="13"/>
      <c r="J31" s="13"/>
      <c r="K31" s="13"/>
      <c r="L31" s="13"/>
      <c r="M31" s="17"/>
      <c r="N31" s="13"/>
      <c r="O31" s="13"/>
      <c r="P31" s="13"/>
      <c r="Q31" s="13"/>
      <c r="R31" s="17"/>
      <c r="S31" s="19">
        <f t="shared" si="0"/>
        <v>5.79</v>
      </c>
      <c r="T31" s="19">
        <f t="shared" si="1"/>
        <v>5.79</v>
      </c>
      <c r="U31" s="22">
        <f t="shared" si="2"/>
        <v>3.1399999999999997</v>
      </c>
      <c r="V31" s="13">
        <f t="shared" si="3"/>
        <v>2.94</v>
      </c>
      <c r="W31" s="13">
        <f t="shared" si="4"/>
        <v>3.6399999999999997</v>
      </c>
      <c r="X31" s="17">
        <f t="shared" si="5"/>
        <v>3.2399999999999998</v>
      </c>
    </row>
    <row r="32" spans="1:24" ht="12.75">
      <c r="A32" s="8">
        <v>39381</v>
      </c>
      <c r="B32" s="2">
        <v>299</v>
      </c>
      <c r="D32" s="10">
        <v>0</v>
      </c>
      <c r="E32" s="13">
        <v>0.15</v>
      </c>
      <c r="F32" s="20"/>
      <c r="G32" s="20"/>
      <c r="H32" s="31"/>
      <c r="I32" s="13"/>
      <c r="J32" s="13"/>
      <c r="K32" s="13"/>
      <c r="L32" s="13"/>
      <c r="M32" s="17"/>
      <c r="N32" s="13"/>
      <c r="O32" s="13"/>
      <c r="P32" s="13"/>
      <c r="Q32" s="13"/>
      <c r="R32" s="17"/>
      <c r="S32" s="19">
        <f t="shared" si="0"/>
        <v>5.8</v>
      </c>
      <c r="T32" s="19">
        <f t="shared" si="1"/>
        <v>5.8</v>
      </c>
      <c r="U32" s="22">
        <f t="shared" si="2"/>
        <v>3.15</v>
      </c>
      <c r="V32" s="13">
        <f t="shared" si="3"/>
        <v>2.95</v>
      </c>
      <c r="W32" s="13">
        <f t="shared" si="4"/>
        <v>3.65</v>
      </c>
      <c r="X32" s="17">
        <f t="shared" si="5"/>
        <v>3.25</v>
      </c>
    </row>
    <row r="33" spans="1:24" ht="12.75">
      <c r="A33" s="8">
        <v>39382</v>
      </c>
      <c r="B33" s="2">
        <v>300</v>
      </c>
      <c r="D33" s="10">
        <v>0</v>
      </c>
      <c r="E33" s="13">
        <v>0.12</v>
      </c>
      <c r="F33" s="20"/>
      <c r="G33" s="20"/>
      <c r="H33" s="31"/>
      <c r="I33" s="13"/>
      <c r="J33" s="13"/>
      <c r="K33" s="13"/>
      <c r="L33" s="13"/>
      <c r="M33" s="17"/>
      <c r="N33" s="13"/>
      <c r="O33" s="13"/>
      <c r="P33" s="13"/>
      <c r="Q33" s="13"/>
      <c r="R33" s="17"/>
      <c r="S33" s="19">
        <f t="shared" si="0"/>
        <v>5.83</v>
      </c>
      <c r="T33" s="19">
        <f t="shared" si="1"/>
        <v>5.83</v>
      </c>
      <c r="U33" s="22">
        <f t="shared" si="2"/>
        <v>3.1799999999999997</v>
      </c>
      <c r="V33" s="13">
        <f t="shared" si="3"/>
        <v>2.98</v>
      </c>
      <c r="W33" s="13">
        <f t="shared" si="4"/>
        <v>3.6799999999999997</v>
      </c>
      <c r="X33" s="17">
        <f t="shared" si="5"/>
        <v>3.28</v>
      </c>
    </row>
    <row r="34" spans="1:24" ht="12.75">
      <c r="A34" s="8">
        <v>39383</v>
      </c>
      <c r="B34" s="2">
        <v>301</v>
      </c>
      <c r="D34" s="10">
        <v>0</v>
      </c>
      <c r="E34" s="13">
        <v>0.12</v>
      </c>
      <c r="F34" s="20"/>
      <c r="G34" s="20"/>
      <c r="H34" s="31"/>
      <c r="I34" s="13"/>
      <c r="J34" s="13"/>
      <c r="K34" s="13"/>
      <c r="L34" s="13"/>
      <c r="M34" s="17"/>
      <c r="N34" s="13"/>
      <c r="O34" s="13"/>
      <c r="P34" s="13"/>
      <c r="Q34" s="13"/>
      <c r="R34" s="17"/>
      <c r="S34" s="19">
        <f t="shared" si="0"/>
        <v>5.83</v>
      </c>
      <c r="T34" s="19">
        <f t="shared" si="1"/>
        <v>5.83</v>
      </c>
      <c r="U34" s="22">
        <f t="shared" si="2"/>
        <v>3.1799999999999997</v>
      </c>
      <c r="V34" s="13">
        <f t="shared" si="3"/>
        <v>2.98</v>
      </c>
      <c r="W34" s="13">
        <f t="shared" si="4"/>
        <v>3.6799999999999997</v>
      </c>
      <c r="X34" s="17">
        <f t="shared" si="5"/>
        <v>3.28</v>
      </c>
    </row>
    <row r="35" spans="1:24" ht="12.75">
      <c r="A35" s="8">
        <v>39384</v>
      </c>
      <c r="B35" s="2">
        <v>302</v>
      </c>
      <c r="D35" s="10">
        <v>0</v>
      </c>
      <c r="E35" s="13">
        <v>0.12</v>
      </c>
      <c r="F35" s="20"/>
      <c r="G35" s="20"/>
      <c r="H35" s="31"/>
      <c r="I35" s="13"/>
      <c r="J35" s="13"/>
      <c r="K35" s="13"/>
      <c r="L35" s="13"/>
      <c r="M35" s="17"/>
      <c r="N35" s="13"/>
      <c r="O35" s="13"/>
      <c r="P35" s="13"/>
      <c r="Q35" s="13"/>
      <c r="R35" s="17"/>
      <c r="S35" s="19">
        <f t="shared" si="0"/>
        <v>5.83</v>
      </c>
      <c r="T35" s="19">
        <f t="shared" si="1"/>
        <v>5.83</v>
      </c>
      <c r="U35" s="22">
        <f t="shared" si="2"/>
        <v>3.1799999999999997</v>
      </c>
      <c r="V35" s="13">
        <f t="shared" si="3"/>
        <v>2.98</v>
      </c>
      <c r="W35" s="13">
        <f t="shared" si="4"/>
        <v>3.6799999999999997</v>
      </c>
      <c r="X35" s="17">
        <f t="shared" si="5"/>
        <v>3.28</v>
      </c>
    </row>
    <row r="36" spans="1:24" ht="12.75">
      <c r="A36" s="8">
        <v>39385</v>
      </c>
      <c r="B36" s="2">
        <v>303</v>
      </c>
      <c r="D36" s="10">
        <v>0</v>
      </c>
      <c r="E36" s="13">
        <v>0.12</v>
      </c>
      <c r="F36" s="20"/>
      <c r="G36" s="20"/>
      <c r="H36" s="31"/>
      <c r="I36" s="13"/>
      <c r="J36" s="13"/>
      <c r="K36" s="13"/>
      <c r="L36" s="13"/>
      <c r="M36" s="17"/>
      <c r="N36" s="13"/>
      <c r="O36" s="13"/>
      <c r="P36" s="13"/>
      <c r="Q36" s="13"/>
      <c r="R36" s="17"/>
      <c r="S36" s="19">
        <f t="shared" si="0"/>
        <v>5.83</v>
      </c>
      <c r="T36" s="19">
        <f t="shared" si="1"/>
        <v>5.83</v>
      </c>
      <c r="U36" s="22">
        <f t="shared" si="2"/>
        <v>3.1799999999999997</v>
      </c>
      <c r="V36" s="13">
        <f t="shared" si="3"/>
        <v>2.98</v>
      </c>
      <c r="W36" s="13">
        <f t="shared" si="4"/>
        <v>3.6799999999999997</v>
      </c>
      <c r="X36" s="17">
        <f t="shared" si="5"/>
        <v>3.28</v>
      </c>
    </row>
    <row r="37" spans="1:24" ht="12.75">
      <c r="A37" s="8">
        <v>39386</v>
      </c>
      <c r="B37" s="2">
        <v>304</v>
      </c>
      <c r="D37" s="10">
        <v>1</v>
      </c>
      <c r="E37" s="13">
        <v>0.11</v>
      </c>
      <c r="F37" s="20"/>
      <c r="G37" s="20"/>
      <c r="H37" s="31"/>
      <c r="I37" s="13"/>
      <c r="J37" s="13"/>
      <c r="K37" s="13"/>
      <c r="L37" s="13"/>
      <c r="M37" s="17"/>
      <c r="N37" s="13"/>
      <c r="O37" s="13"/>
      <c r="Q37" s="22"/>
      <c r="R37" s="33"/>
      <c r="S37" s="19">
        <f t="shared" si="0"/>
        <v>5.84</v>
      </c>
      <c r="T37" s="19">
        <f t="shared" si="1"/>
        <v>5.84</v>
      </c>
      <c r="U37" s="22">
        <f t="shared" si="2"/>
        <v>3.19</v>
      </c>
      <c r="V37" s="13">
        <f t="shared" si="3"/>
        <v>2.99</v>
      </c>
      <c r="W37" s="13">
        <f t="shared" si="4"/>
        <v>3.69</v>
      </c>
      <c r="X37" s="17">
        <f t="shared" si="5"/>
        <v>3.29</v>
      </c>
    </row>
    <row r="38" spans="1:24" ht="12.75">
      <c r="A38" s="8">
        <v>39387</v>
      </c>
      <c r="B38" s="2">
        <v>305</v>
      </c>
      <c r="D38" s="10">
        <v>0</v>
      </c>
      <c r="E38" s="13">
        <v>0.12</v>
      </c>
      <c r="F38" s="20"/>
      <c r="G38" s="20"/>
      <c r="H38" s="31"/>
      <c r="I38" s="13"/>
      <c r="J38" s="13"/>
      <c r="K38" s="13"/>
      <c r="L38" s="13"/>
      <c r="M38" s="17"/>
      <c r="R38" s="17"/>
      <c r="S38" s="19">
        <f t="shared" si="0"/>
        <v>5.83</v>
      </c>
      <c r="T38" s="19">
        <f t="shared" si="1"/>
        <v>5.83</v>
      </c>
      <c r="U38" s="22">
        <f t="shared" si="2"/>
        <v>3.1799999999999997</v>
      </c>
      <c r="V38" s="13">
        <f t="shared" si="3"/>
        <v>2.98</v>
      </c>
      <c r="W38" s="13">
        <f t="shared" si="4"/>
        <v>3.6799999999999997</v>
      </c>
      <c r="X38" s="17">
        <f t="shared" si="5"/>
        <v>3.28</v>
      </c>
    </row>
    <row r="39" spans="1:24" ht="12.75">
      <c r="A39" s="8">
        <v>39388</v>
      </c>
      <c r="B39" s="2">
        <v>306</v>
      </c>
      <c r="D39" s="10">
        <v>0</v>
      </c>
      <c r="E39" s="13">
        <v>0.11</v>
      </c>
      <c r="F39" s="20"/>
      <c r="G39" s="20"/>
      <c r="H39" s="31"/>
      <c r="I39" s="13"/>
      <c r="J39" s="13"/>
      <c r="K39" s="13"/>
      <c r="L39" s="13"/>
      <c r="M39" s="17"/>
      <c r="N39" s="13"/>
      <c r="O39" s="13"/>
      <c r="P39" s="13"/>
      <c r="Q39" s="22"/>
      <c r="R39" s="33"/>
      <c r="S39" s="19">
        <f t="shared" si="0"/>
        <v>5.84</v>
      </c>
      <c r="T39" s="19">
        <f t="shared" si="1"/>
        <v>5.84</v>
      </c>
      <c r="U39" s="22">
        <f t="shared" si="2"/>
        <v>3.19</v>
      </c>
      <c r="V39" s="13">
        <f t="shared" si="3"/>
        <v>2.99</v>
      </c>
      <c r="W39" s="13">
        <f t="shared" si="4"/>
        <v>3.69</v>
      </c>
      <c r="X39" s="17">
        <f t="shared" si="5"/>
        <v>3.29</v>
      </c>
    </row>
    <row r="40" spans="1:24" ht="12.75">
      <c r="A40" s="8">
        <v>39389</v>
      </c>
      <c r="B40" s="2">
        <v>307</v>
      </c>
      <c r="D40" s="10">
        <v>0</v>
      </c>
      <c r="E40" s="13">
        <v>0.11</v>
      </c>
      <c r="F40" s="20"/>
      <c r="G40" s="20"/>
      <c r="H40" s="31"/>
      <c r="I40" s="13"/>
      <c r="J40" s="13"/>
      <c r="K40" s="13"/>
      <c r="L40" s="13"/>
      <c r="M40" s="17"/>
      <c r="N40" s="13"/>
      <c r="O40" s="13"/>
      <c r="P40" s="13"/>
      <c r="Q40" s="22"/>
      <c r="R40" s="33"/>
      <c r="S40" s="19">
        <f t="shared" si="0"/>
        <v>5.84</v>
      </c>
      <c r="T40" s="19">
        <f t="shared" si="1"/>
        <v>5.84</v>
      </c>
      <c r="U40" s="22">
        <f t="shared" si="2"/>
        <v>3.19</v>
      </c>
      <c r="V40" s="13">
        <f t="shared" si="3"/>
        <v>2.99</v>
      </c>
      <c r="W40" s="13">
        <f t="shared" si="4"/>
        <v>3.69</v>
      </c>
      <c r="X40" s="17">
        <f t="shared" si="5"/>
        <v>3.29</v>
      </c>
    </row>
    <row r="41" spans="1:24" ht="12.75">
      <c r="A41" s="8">
        <v>39390</v>
      </c>
      <c r="B41" s="2">
        <v>308</v>
      </c>
      <c r="D41" s="10">
        <v>0</v>
      </c>
      <c r="E41" s="13">
        <v>0.11</v>
      </c>
      <c r="F41" s="20"/>
      <c r="G41" s="20"/>
      <c r="H41" s="31"/>
      <c r="I41" s="13"/>
      <c r="J41" s="13"/>
      <c r="K41" s="13"/>
      <c r="L41" s="13"/>
      <c r="M41" s="17"/>
      <c r="N41" s="13"/>
      <c r="O41" s="13"/>
      <c r="P41" s="13"/>
      <c r="Q41" s="22"/>
      <c r="R41" s="33"/>
      <c r="S41" s="19">
        <f t="shared" si="0"/>
        <v>5.84</v>
      </c>
      <c r="T41" s="19">
        <f t="shared" si="1"/>
        <v>5.84</v>
      </c>
      <c r="U41" s="22">
        <f t="shared" si="2"/>
        <v>3.19</v>
      </c>
      <c r="V41" s="13">
        <f t="shared" si="3"/>
        <v>2.99</v>
      </c>
      <c r="W41" s="13">
        <f t="shared" si="4"/>
        <v>3.69</v>
      </c>
      <c r="X41" s="17">
        <f t="shared" si="5"/>
        <v>3.29</v>
      </c>
    </row>
    <row r="42" spans="1:24" ht="12.75">
      <c r="A42" s="8">
        <v>39391</v>
      </c>
      <c r="B42" s="2">
        <v>309</v>
      </c>
      <c r="D42" s="10">
        <v>0</v>
      </c>
      <c r="E42" s="13">
        <v>0.1</v>
      </c>
      <c r="F42" s="20"/>
      <c r="G42" s="20"/>
      <c r="H42" s="31"/>
      <c r="I42" s="13"/>
      <c r="J42" s="13"/>
      <c r="K42" s="13"/>
      <c r="L42" s="13"/>
      <c r="M42" s="17"/>
      <c r="N42" s="13"/>
      <c r="O42" s="13"/>
      <c r="P42" s="13"/>
      <c r="Q42" s="22"/>
      <c r="R42" s="33"/>
      <c r="S42" s="19">
        <f t="shared" si="0"/>
        <v>5.8500000000000005</v>
      </c>
      <c r="T42" s="19">
        <f t="shared" si="1"/>
        <v>5.8500000000000005</v>
      </c>
      <c r="U42" s="22">
        <f t="shared" si="2"/>
        <v>3.1999999999999997</v>
      </c>
      <c r="V42" s="13">
        <f t="shared" si="3"/>
        <v>3</v>
      </c>
      <c r="W42" s="13">
        <f t="shared" si="4"/>
        <v>3.6999999999999997</v>
      </c>
      <c r="X42" s="17">
        <f t="shared" si="5"/>
        <v>3.3</v>
      </c>
    </row>
    <row r="43" spans="1:24" ht="12.75">
      <c r="A43" s="8">
        <v>39392</v>
      </c>
      <c r="B43" s="2">
        <v>310</v>
      </c>
      <c r="D43" s="10">
        <v>0</v>
      </c>
      <c r="E43" s="13">
        <v>0.11</v>
      </c>
      <c r="F43" s="20"/>
      <c r="G43" s="20"/>
      <c r="H43" s="31"/>
      <c r="I43" s="13"/>
      <c r="J43" s="13"/>
      <c r="K43" s="13"/>
      <c r="L43" s="13"/>
      <c r="M43" s="17"/>
      <c r="N43" s="13"/>
      <c r="O43" s="13"/>
      <c r="P43" s="13"/>
      <c r="Q43" s="22"/>
      <c r="R43" s="33"/>
      <c r="S43" s="19">
        <f t="shared" si="0"/>
        <v>5.84</v>
      </c>
      <c r="T43" s="19">
        <f t="shared" si="1"/>
        <v>5.84</v>
      </c>
      <c r="U43" s="22">
        <f t="shared" si="2"/>
        <v>3.19</v>
      </c>
      <c r="V43" s="13">
        <f t="shared" si="3"/>
        <v>2.99</v>
      </c>
      <c r="W43" s="13">
        <f t="shared" si="4"/>
        <v>3.69</v>
      </c>
      <c r="X43" s="17">
        <f t="shared" si="5"/>
        <v>3.29</v>
      </c>
    </row>
    <row r="44" spans="1:24" ht="12.75">
      <c r="A44" s="8">
        <v>39393</v>
      </c>
      <c r="B44" s="2">
        <v>311</v>
      </c>
      <c r="D44" s="10">
        <v>0</v>
      </c>
      <c r="E44" s="13">
        <v>0.1</v>
      </c>
      <c r="F44" s="20"/>
      <c r="G44" s="20"/>
      <c r="H44" s="31"/>
      <c r="I44" s="13"/>
      <c r="J44" s="13"/>
      <c r="K44" s="13"/>
      <c r="L44" s="13"/>
      <c r="M44" s="17"/>
      <c r="N44" s="13"/>
      <c r="O44" s="13"/>
      <c r="P44" s="13"/>
      <c r="Q44" s="22"/>
      <c r="R44" s="33"/>
      <c r="S44" s="19">
        <f t="shared" si="0"/>
        <v>5.8500000000000005</v>
      </c>
      <c r="T44" s="19">
        <f t="shared" si="1"/>
        <v>5.8500000000000005</v>
      </c>
      <c r="U44" s="22">
        <f t="shared" si="2"/>
        <v>3.1999999999999997</v>
      </c>
      <c r="V44" s="13">
        <f t="shared" si="3"/>
        <v>3</v>
      </c>
      <c r="W44" s="13">
        <f t="shared" si="4"/>
        <v>3.6999999999999997</v>
      </c>
      <c r="X44" s="17">
        <f t="shared" si="5"/>
        <v>3.3</v>
      </c>
    </row>
    <row r="45" spans="1:24" ht="12.75">
      <c r="A45" s="8">
        <v>39394</v>
      </c>
      <c r="B45" s="2">
        <v>312</v>
      </c>
      <c r="D45" s="10">
        <v>0</v>
      </c>
      <c r="E45" s="13">
        <v>0.1</v>
      </c>
      <c r="F45" s="20"/>
      <c r="G45" s="20"/>
      <c r="H45" s="31"/>
      <c r="I45" s="13"/>
      <c r="J45" s="13"/>
      <c r="K45" s="13"/>
      <c r="L45" s="13"/>
      <c r="M45" s="17"/>
      <c r="N45" s="13"/>
      <c r="O45" s="13"/>
      <c r="P45" s="13"/>
      <c r="Q45" s="22"/>
      <c r="R45" s="33"/>
      <c r="S45" s="19">
        <f t="shared" si="0"/>
        <v>5.8500000000000005</v>
      </c>
      <c r="T45" s="19">
        <f t="shared" si="1"/>
        <v>5.8500000000000005</v>
      </c>
      <c r="U45" s="22">
        <f t="shared" si="2"/>
        <v>3.1999999999999997</v>
      </c>
      <c r="V45" s="13">
        <f t="shared" si="3"/>
        <v>3</v>
      </c>
      <c r="W45" s="13">
        <f t="shared" si="4"/>
        <v>3.6999999999999997</v>
      </c>
      <c r="X45" s="17">
        <f t="shared" si="5"/>
        <v>3.3</v>
      </c>
    </row>
    <row r="46" spans="1:24" ht="12.75">
      <c r="A46" s="8">
        <v>39395</v>
      </c>
      <c r="B46" s="2">
        <v>313</v>
      </c>
      <c r="D46" s="10">
        <v>0</v>
      </c>
      <c r="E46" s="13">
        <v>0.09</v>
      </c>
      <c r="F46" s="20"/>
      <c r="G46" s="20"/>
      <c r="H46" s="31"/>
      <c r="I46" s="13"/>
      <c r="J46" s="13"/>
      <c r="K46" s="13"/>
      <c r="L46" s="13"/>
      <c r="M46" s="17"/>
      <c r="N46" s="13"/>
      <c r="O46" s="13"/>
      <c r="Q46" s="22"/>
      <c r="R46" s="33"/>
      <c r="S46" s="19">
        <f t="shared" si="0"/>
        <v>5.86</v>
      </c>
      <c r="T46" s="19">
        <f t="shared" si="1"/>
        <v>5.86</v>
      </c>
      <c r="U46" s="22">
        <f t="shared" si="2"/>
        <v>3.21</v>
      </c>
      <c r="V46" s="13">
        <f t="shared" si="3"/>
        <v>3.0100000000000002</v>
      </c>
      <c r="W46" s="13">
        <f t="shared" si="4"/>
        <v>3.71</v>
      </c>
      <c r="X46" s="17">
        <f t="shared" si="5"/>
        <v>3.31</v>
      </c>
    </row>
    <row r="47" spans="1:24" ht="12.75">
      <c r="A47" s="8">
        <v>39396</v>
      </c>
      <c r="B47" s="2">
        <v>314</v>
      </c>
      <c r="D47" s="10">
        <v>0</v>
      </c>
      <c r="E47" s="13">
        <v>0.09</v>
      </c>
      <c r="F47" s="20"/>
      <c r="G47" s="20"/>
      <c r="H47" s="31"/>
      <c r="I47" s="13"/>
      <c r="J47" s="13"/>
      <c r="K47" s="13"/>
      <c r="L47" s="13"/>
      <c r="M47" s="17"/>
      <c r="N47" s="13"/>
      <c r="O47" s="39"/>
      <c r="Q47" s="13"/>
      <c r="R47" s="17"/>
      <c r="S47" s="19">
        <f t="shared" si="0"/>
        <v>5.86</v>
      </c>
      <c r="T47" s="19">
        <f t="shared" si="1"/>
        <v>5.86</v>
      </c>
      <c r="U47" s="22">
        <f t="shared" si="2"/>
        <v>3.21</v>
      </c>
      <c r="V47" s="13">
        <f t="shared" si="3"/>
        <v>3.0100000000000002</v>
      </c>
      <c r="W47" s="13">
        <f t="shared" si="4"/>
        <v>3.71</v>
      </c>
      <c r="X47" s="17">
        <f t="shared" si="5"/>
        <v>3.31</v>
      </c>
    </row>
    <row r="48" spans="1:24" ht="12.75">
      <c r="A48" s="8">
        <v>39397</v>
      </c>
      <c r="B48" s="2">
        <v>315</v>
      </c>
      <c r="D48" s="10">
        <v>0</v>
      </c>
      <c r="E48" s="13">
        <v>0.09</v>
      </c>
      <c r="F48" s="20"/>
      <c r="G48" s="20"/>
      <c r="H48" s="31"/>
      <c r="I48" s="13"/>
      <c r="J48" s="13"/>
      <c r="K48" s="13"/>
      <c r="L48" s="13"/>
      <c r="M48" s="17"/>
      <c r="R48" s="17"/>
      <c r="S48" s="19">
        <f t="shared" si="0"/>
        <v>5.86</v>
      </c>
      <c r="T48" s="19">
        <f t="shared" si="1"/>
        <v>5.86</v>
      </c>
      <c r="U48" s="22">
        <f t="shared" si="2"/>
        <v>3.21</v>
      </c>
      <c r="V48" s="13">
        <f t="shared" si="3"/>
        <v>3.0100000000000002</v>
      </c>
      <c r="W48" s="13">
        <f t="shared" si="4"/>
        <v>3.71</v>
      </c>
      <c r="X48" s="17">
        <f t="shared" si="5"/>
        <v>3.31</v>
      </c>
    </row>
    <row r="49" spans="1:24" ht="12.75">
      <c r="A49" s="8">
        <v>39398</v>
      </c>
      <c r="B49" s="2">
        <v>316</v>
      </c>
      <c r="D49" s="10">
        <v>0</v>
      </c>
      <c r="E49" s="13">
        <v>0.07</v>
      </c>
      <c r="F49" s="20"/>
      <c r="G49" s="20"/>
      <c r="H49" s="31"/>
      <c r="I49" s="13"/>
      <c r="J49" s="13"/>
      <c r="K49" s="13"/>
      <c r="L49" s="13"/>
      <c r="M49" s="17"/>
      <c r="N49" s="13"/>
      <c r="O49" s="13"/>
      <c r="Q49" s="22"/>
      <c r="R49" s="33"/>
      <c r="S49" s="19">
        <f t="shared" si="0"/>
        <v>5.88</v>
      </c>
      <c r="T49" s="19">
        <f t="shared" si="1"/>
        <v>5.88</v>
      </c>
      <c r="U49" s="22">
        <f t="shared" si="2"/>
        <v>3.23</v>
      </c>
      <c r="V49" s="13">
        <f t="shared" si="3"/>
        <v>3.0300000000000002</v>
      </c>
      <c r="W49" s="13">
        <f t="shared" si="4"/>
        <v>3.73</v>
      </c>
      <c r="X49" s="17">
        <f t="shared" si="5"/>
        <v>3.33</v>
      </c>
    </row>
    <row r="50" spans="1:24" ht="12.75">
      <c r="A50" s="8">
        <v>39399</v>
      </c>
      <c r="B50" s="2">
        <v>317</v>
      </c>
      <c r="D50" s="10">
        <v>0</v>
      </c>
      <c r="E50" s="13">
        <v>0.06</v>
      </c>
      <c r="F50" s="20"/>
      <c r="G50" s="20"/>
      <c r="H50" s="31"/>
      <c r="I50" s="13"/>
      <c r="J50" s="13"/>
      <c r="K50" s="13"/>
      <c r="L50" s="13"/>
      <c r="M50" s="17"/>
      <c r="N50" s="13"/>
      <c r="O50" s="13"/>
      <c r="Q50" s="13"/>
      <c r="R50" s="17"/>
      <c r="S50" s="19">
        <f t="shared" si="0"/>
        <v>5.890000000000001</v>
      </c>
      <c r="T50" s="19">
        <f t="shared" si="1"/>
        <v>5.890000000000001</v>
      </c>
      <c r="U50" s="22">
        <f t="shared" si="2"/>
        <v>3.2399999999999998</v>
      </c>
      <c r="V50" s="13">
        <f t="shared" si="3"/>
        <v>3.04</v>
      </c>
      <c r="W50" s="13">
        <f t="shared" si="4"/>
        <v>3.7399999999999998</v>
      </c>
      <c r="X50" s="17">
        <f t="shared" si="5"/>
        <v>3.34</v>
      </c>
    </row>
    <row r="51" spans="1:24" ht="12.75">
      <c r="A51" s="8">
        <v>39400</v>
      </c>
      <c r="B51" s="2">
        <v>318</v>
      </c>
      <c r="D51" s="10">
        <v>0</v>
      </c>
      <c r="E51" s="13">
        <v>0.03</v>
      </c>
      <c r="F51" s="20"/>
      <c r="G51" s="20"/>
      <c r="H51" s="31"/>
      <c r="I51" s="13"/>
      <c r="J51" s="13"/>
      <c r="K51" s="13"/>
      <c r="L51" s="13"/>
      <c r="M51" s="17"/>
      <c r="N51" s="13"/>
      <c r="O51" s="13"/>
      <c r="Q51" s="13"/>
      <c r="R51" s="17"/>
      <c r="S51" s="19">
        <f t="shared" si="0"/>
        <v>5.92</v>
      </c>
      <c r="T51" s="19">
        <f t="shared" si="1"/>
        <v>5.92</v>
      </c>
      <c r="U51" s="22">
        <f t="shared" si="2"/>
        <v>3.27</v>
      </c>
      <c r="V51" s="13">
        <f t="shared" si="3"/>
        <v>3.0700000000000003</v>
      </c>
      <c r="W51" s="13">
        <f t="shared" si="4"/>
        <v>3.77</v>
      </c>
      <c r="X51" s="17">
        <f t="shared" si="5"/>
        <v>3.37</v>
      </c>
    </row>
    <row r="52" spans="1:24" ht="12.75">
      <c r="A52" s="8">
        <v>39401</v>
      </c>
      <c r="B52" s="2">
        <v>319</v>
      </c>
      <c r="D52" s="10">
        <v>0</v>
      </c>
      <c r="E52" s="13">
        <v>0.03</v>
      </c>
      <c r="F52" s="20"/>
      <c r="G52" s="20"/>
      <c r="H52" s="31"/>
      <c r="I52" s="13"/>
      <c r="J52" s="13"/>
      <c r="K52" s="13"/>
      <c r="L52" s="13"/>
      <c r="M52" s="17"/>
      <c r="N52" s="13"/>
      <c r="O52" s="13"/>
      <c r="Q52" s="22"/>
      <c r="R52" s="33"/>
      <c r="S52" s="19">
        <f t="shared" si="0"/>
        <v>5.92</v>
      </c>
      <c r="T52" s="19">
        <f t="shared" si="1"/>
        <v>5.92</v>
      </c>
      <c r="U52" s="22">
        <f t="shared" si="2"/>
        <v>3.27</v>
      </c>
      <c r="V52" s="13">
        <f t="shared" si="3"/>
        <v>3.0700000000000003</v>
      </c>
      <c r="W52" s="13">
        <f t="shared" si="4"/>
        <v>3.77</v>
      </c>
      <c r="X52" s="17">
        <f t="shared" si="5"/>
        <v>3.37</v>
      </c>
    </row>
    <row r="53" spans="1:24" ht="12.75">
      <c r="A53" s="8">
        <v>39402</v>
      </c>
      <c r="B53" s="2">
        <v>320</v>
      </c>
      <c r="D53" s="10">
        <v>0</v>
      </c>
      <c r="E53" s="13">
        <v>0.02</v>
      </c>
      <c r="F53" s="20"/>
      <c r="G53" s="20"/>
      <c r="H53" s="31"/>
      <c r="I53" s="13"/>
      <c r="J53" s="13"/>
      <c r="K53" s="13"/>
      <c r="L53" s="13"/>
      <c r="M53" s="17"/>
      <c r="N53" s="13"/>
      <c r="O53" s="13"/>
      <c r="Q53" s="13"/>
      <c r="R53" s="17"/>
      <c r="S53" s="19">
        <f t="shared" si="0"/>
        <v>5.930000000000001</v>
      </c>
      <c r="T53" s="19">
        <f t="shared" si="1"/>
        <v>5.930000000000001</v>
      </c>
      <c r="U53" s="22">
        <f t="shared" si="2"/>
        <v>3.28</v>
      </c>
      <c r="V53" s="13">
        <f t="shared" si="3"/>
        <v>3.08</v>
      </c>
      <c r="W53" s="13">
        <f t="shared" si="4"/>
        <v>3.78</v>
      </c>
      <c r="X53" s="17">
        <f t="shared" si="5"/>
        <v>3.38</v>
      </c>
    </row>
    <row r="54" spans="1:24" ht="12.75">
      <c r="A54" s="8">
        <v>39403</v>
      </c>
      <c r="B54" s="2">
        <v>321</v>
      </c>
      <c r="D54" s="10">
        <v>0</v>
      </c>
      <c r="E54" s="13">
        <v>0.03</v>
      </c>
      <c r="F54" s="20"/>
      <c r="G54" s="20"/>
      <c r="H54" s="31"/>
      <c r="I54" s="13"/>
      <c r="J54" s="13"/>
      <c r="K54" s="13"/>
      <c r="L54" s="13"/>
      <c r="M54" s="17"/>
      <c r="N54" s="13"/>
      <c r="O54" s="13"/>
      <c r="Q54" s="13"/>
      <c r="R54" s="17"/>
      <c r="S54" s="19">
        <f t="shared" si="0"/>
        <v>5.92</v>
      </c>
      <c r="T54" s="19">
        <f t="shared" si="1"/>
        <v>5.92</v>
      </c>
      <c r="U54" s="22">
        <f t="shared" si="2"/>
        <v>3.27</v>
      </c>
      <c r="V54" s="13">
        <f t="shared" si="3"/>
        <v>3.0700000000000003</v>
      </c>
      <c r="W54" s="13">
        <f t="shared" si="4"/>
        <v>3.77</v>
      </c>
      <c r="X54" s="17">
        <f t="shared" si="5"/>
        <v>3.37</v>
      </c>
    </row>
    <row r="55" spans="1:24" ht="12.75">
      <c r="A55" s="8">
        <v>39404</v>
      </c>
      <c r="B55" s="2">
        <v>322</v>
      </c>
      <c r="D55" s="10">
        <v>0</v>
      </c>
      <c r="E55" s="13">
        <v>0.02</v>
      </c>
      <c r="F55" s="20"/>
      <c r="G55" s="20"/>
      <c r="H55" s="31"/>
      <c r="I55" s="13"/>
      <c r="J55" s="13"/>
      <c r="K55" s="13"/>
      <c r="L55" s="13"/>
      <c r="M55" s="17"/>
      <c r="N55" s="13"/>
      <c r="O55" s="13"/>
      <c r="Q55" s="13"/>
      <c r="R55" s="17"/>
      <c r="S55" s="19">
        <f t="shared" si="0"/>
        <v>5.930000000000001</v>
      </c>
      <c r="T55" s="19">
        <f t="shared" si="1"/>
        <v>5.930000000000001</v>
      </c>
      <c r="U55" s="22">
        <f t="shared" si="2"/>
        <v>3.28</v>
      </c>
      <c r="V55" s="13">
        <f t="shared" si="3"/>
        <v>3.08</v>
      </c>
      <c r="W55" s="13">
        <f t="shared" si="4"/>
        <v>3.78</v>
      </c>
      <c r="X55" s="17">
        <f t="shared" si="5"/>
        <v>3.38</v>
      </c>
    </row>
    <row r="56" spans="1:24" ht="12.75">
      <c r="A56" s="8">
        <v>39405</v>
      </c>
      <c r="B56" s="2">
        <v>323</v>
      </c>
      <c r="D56" s="10">
        <v>0</v>
      </c>
      <c r="E56" s="13">
        <v>0.02</v>
      </c>
      <c r="F56" s="20"/>
      <c r="G56" s="20"/>
      <c r="H56" s="31"/>
      <c r="I56" s="13"/>
      <c r="J56" s="13"/>
      <c r="K56" s="13"/>
      <c r="L56" s="13"/>
      <c r="M56" s="17"/>
      <c r="N56" s="13"/>
      <c r="O56" s="13"/>
      <c r="Q56" s="13"/>
      <c r="R56" s="17"/>
      <c r="S56" s="19">
        <f t="shared" si="0"/>
        <v>5.930000000000001</v>
      </c>
      <c r="T56" s="19">
        <f t="shared" si="1"/>
        <v>5.930000000000001</v>
      </c>
      <c r="U56" s="22">
        <f t="shared" si="2"/>
        <v>3.28</v>
      </c>
      <c r="V56" s="13">
        <f t="shared" si="3"/>
        <v>3.08</v>
      </c>
      <c r="W56" s="13">
        <f t="shared" si="4"/>
        <v>3.78</v>
      </c>
      <c r="X56" s="17">
        <f t="shared" si="5"/>
        <v>3.38</v>
      </c>
    </row>
    <row r="57" spans="1:24" ht="12.75">
      <c r="A57" s="8">
        <v>39406</v>
      </c>
      <c r="B57" s="2">
        <v>324</v>
      </c>
      <c r="D57" s="10">
        <v>0</v>
      </c>
      <c r="E57" s="13">
        <v>0.03</v>
      </c>
      <c r="F57" s="20"/>
      <c r="G57" s="20"/>
      <c r="H57" s="31"/>
      <c r="I57" s="13"/>
      <c r="J57" s="13"/>
      <c r="K57" s="13"/>
      <c r="L57" s="13"/>
      <c r="M57" s="17"/>
      <c r="N57" s="13"/>
      <c r="O57" s="13"/>
      <c r="Q57" s="13"/>
      <c r="R57" s="17"/>
      <c r="S57" s="19">
        <f t="shared" si="0"/>
        <v>5.92</v>
      </c>
      <c r="T57" s="19">
        <f t="shared" si="1"/>
        <v>5.92</v>
      </c>
      <c r="U57" s="22">
        <f t="shared" si="2"/>
        <v>3.27</v>
      </c>
      <c r="V57" s="13">
        <f t="shared" si="3"/>
        <v>3.0700000000000003</v>
      </c>
      <c r="W57" s="13">
        <f t="shared" si="4"/>
        <v>3.77</v>
      </c>
      <c r="X57" s="17">
        <f t="shared" si="5"/>
        <v>3.37</v>
      </c>
    </row>
    <row r="58" spans="1:24" ht="12.75">
      <c r="A58" s="8">
        <v>39407</v>
      </c>
      <c r="B58" s="2">
        <v>325</v>
      </c>
      <c r="D58" s="10">
        <v>3</v>
      </c>
      <c r="E58" s="13">
        <v>0.07</v>
      </c>
      <c r="F58" s="20"/>
      <c r="G58" s="20"/>
      <c r="H58" s="31"/>
      <c r="I58" s="13"/>
      <c r="J58" s="13"/>
      <c r="K58" s="13"/>
      <c r="L58" s="13"/>
      <c r="M58" s="17"/>
      <c r="N58" s="13"/>
      <c r="O58" s="13"/>
      <c r="Q58" s="13"/>
      <c r="R58" s="17"/>
      <c r="S58" s="19">
        <f t="shared" si="0"/>
        <v>5.88</v>
      </c>
      <c r="T58" s="19">
        <f t="shared" si="1"/>
        <v>5.88</v>
      </c>
      <c r="U58" s="22">
        <f t="shared" si="2"/>
        <v>3.23</v>
      </c>
      <c r="V58" s="13">
        <f t="shared" si="3"/>
        <v>3.0300000000000002</v>
      </c>
      <c r="W58" s="13">
        <f t="shared" si="4"/>
        <v>3.73</v>
      </c>
      <c r="X58" s="17">
        <f t="shared" si="5"/>
        <v>3.33</v>
      </c>
    </row>
    <row r="59" spans="1:24" ht="12.75">
      <c r="A59" s="8">
        <v>39408</v>
      </c>
      <c r="B59" s="2">
        <v>326</v>
      </c>
      <c r="D59" s="10">
        <v>0</v>
      </c>
      <c r="E59" s="13">
        <v>0.04</v>
      </c>
      <c r="F59" s="20"/>
      <c r="G59" s="20"/>
      <c r="H59" s="31"/>
      <c r="I59" s="13"/>
      <c r="J59" s="13"/>
      <c r="K59" s="13"/>
      <c r="L59" s="13"/>
      <c r="M59" s="17"/>
      <c r="N59" s="13"/>
      <c r="O59" s="13"/>
      <c r="Q59" s="13"/>
      <c r="R59" s="17"/>
      <c r="S59" s="19">
        <f t="shared" si="0"/>
        <v>5.91</v>
      </c>
      <c r="T59" s="19">
        <f t="shared" si="1"/>
        <v>5.91</v>
      </c>
      <c r="U59" s="22">
        <f t="shared" si="2"/>
        <v>3.26</v>
      </c>
      <c r="V59" s="13">
        <f t="shared" si="3"/>
        <v>3.06</v>
      </c>
      <c r="W59" s="13">
        <f t="shared" si="4"/>
        <v>3.76</v>
      </c>
      <c r="X59" s="17">
        <f t="shared" si="5"/>
        <v>3.36</v>
      </c>
    </row>
    <row r="60" spans="1:24" ht="12.75">
      <c r="A60" s="8">
        <v>39409</v>
      </c>
      <c r="B60" s="2">
        <v>327</v>
      </c>
      <c r="D60" s="10">
        <v>13</v>
      </c>
      <c r="E60" s="13">
        <v>0.17</v>
      </c>
      <c r="F60" s="20"/>
      <c r="G60" s="20" t="s">
        <v>35</v>
      </c>
      <c r="H60" s="31"/>
      <c r="I60" s="13"/>
      <c r="J60" s="13"/>
      <c r="K60" s="13"/>
      <c r="L60" s="13"/>
      <c r="M60" s="17"/>
      <c r="N60" s="13"/>
      <c r="O60" s="13"/>
      <c r="P60" s="19" t="s">
        <v>45</v>
      </c>
      <c r="Q60" s="13"/>
      <c r="R60" s="17"/>
      <c r="S60" s="19">
        <f t="shared" si="0"/>
        <v>5.78</v>
      </c>
      <c r="T60" s="19">
        <f t="shared" si="1"/>
        <v>5.78</v>
      </c>
      <c r="U60" s="22">
        <f t="shared" si="2"/>
        <v>3.13</v>
      </c>
      <c r="V60" s="13">
        <f t="shared" si="3"/>
        <v>2.93</v>
      </c>
      <c r="W60" s="13">
        <f t="shared" si="4"/>
        <v>3.63</v>
      </c>
      <c r="X60" s="17">
        <f t="shared" si="5"/>
        <v>3.23</v>
      </c>
    </row>
    <row r="61" spans="1:24" ht="12.75">
      <c r="A61" s="8">
        <v>39410</v>
      </c>
      <c r="B61" s="2">
        <v>328</v>
      </c>
      <c r="D61" s="10">
        <v>0</v>
      </c>
      <c r="E61" s="13">
        <v>0.21</v>
      </c>
      <c r="F61" s="20"/>
      <c r="G61" s="20"/>
      <c r="H61" s="31"/>
      <c r="I61" s="13"/>
      <c r="J61" s="13"/>
      <c r="K61" s="13"/>
      <c r="L61" s="13"/>
      <c r="M61" s="17"/>
      <c r="N61" s="13"/>
      <c r="O61" s="13"/>
      <c r="Q61" s="13"/>
      <c r="R61" s="17"/>
      <c r="S61" s="19">
        <f t="shared" si="0"/>
        <v>5.74</v>
      </c>
      <c r="T61" s="19">
        <f t="shared" si="1"/>
        <v>5.74</v>
      </c>
      <c r="U61" s="22">
        <f t="shared" si="2"/>
        <v>3.09</v>
      </c>
      <c r="V61" s="13">
        <f t="shared" si="3"/>
        <v>2.89</v>
      </c>
      <c r="W61" s="13">
        <f t="shared" si="4"/>
        <v>3.59</v>
      </c>
      <c r="X61" s="17">
        <f t="shared" si="5"/>
        <v>3.19</v>
      </c>
    </row>
    <row r="62" spans="1:24" ht="12.75">
      <c r="A62" s="8">
        <v>39411</v>
      </c>
      <c r="B62" s="2">
        <v>329</v>
      </c>
      <c r="D62" s="10">
        <v>0</v>
      </c>
      <c r="E62" s="13">
        <v>0.17</v>
      </c>
      <c r="F62" s="20"/>
      <c r="G62" s="20">
        <v>1540</v>
      </c>
      <c r="H62" s="31">
        <v>1530</v>
      </c>
      <c r="I62" s="13">
        <v>0.21</v>
      </c>
      <c r="J62" s="13">
        <v>0.32</v>
      </c>
      <c r="K62" s="13">
        <v>0.23</v>
      </c>
      <c r="L62" s="13">
        <v>0.31</v>
      </c>
      <c r="M62" s="17">
        <v>0</v>
      </c>
      <c r="N62" s="13">
        <f>P62-0.2</f>
        <v>-0.1</v>
      </c>
      <c r="O62" s="13">
        <f>P62-0.1</f>
        <v>0</v>
      </c>
      <c r="P62" s="21">
        <f>-(-0.1)</f>
        <v>0.1</v>
      </c>
      <c r="Q62" s="22">
        <f>P62+0.1</f>
        <v>0.2</v>
      </c>
      <c r="R62" s="33">
        <f>P62+0.2</f>
        <v>0.30000000000000004</v>
      </c>
      <c r="S62" s="19">
        <f t="shared" si="0"/>
        <v>5.78</v>
      </c>
      <c r="T62" s="19">
        <f t="shared" si="1"/>
        <v>5.78</v>
      </c>
      <c r="U62" s="22">
        <f t="shared" si="2"/>
        <v>3.13</v>
      </c>
      <c r="V62" s="13">
        <f t="shared" si="3"/>
        <v>2.93</v>
      </c>
      <c r="W62" s="13">
        <f t="shared" si="4"/>
        <v>3.63</v>
      </c>
      <c r="X62" s="17">
        <f t="shared" si="5"/>
        <v>3.23</v>
      </c>
    </row>
    <row r="63" spans="1:24" ht="12.75">
      <c r="A63" s="8">
        <v>39412</v>
      </c>
      <c r="B63" s="2">
        <v>330</v>
      </c>
      <c r="D63" s="10">
        <v>0</v>
      </c>
      <c r="E63" s="13">
        <v>0.14</v>
      </c>
      <c r="F63" s="20"/>
      <c r="G63" s="20"/>
      <c r="H63" s="31"/>
      <c r="I63" s="13"/>
      <c r="J63" s="13"/>
      <c r="K63" s="13"/>
      <c r="L63" s="13"/>
      <c r="M63" s="17"/>
      <c r="N63" s="13"/>
      <c r="O63" s="13"/>
      <c r="Q63" s="13"/>
      <c r="R63" s="17"/>
      <c r="S63" s="19">
        <f t="shared" si="0"/>
        <v>5.8100000000000005</v>
      </c>
      <c r="T63" s="19">
        <f t="shared" si="1"/>
        <v>5.8100000000000005</v>
      </c>
      <c r="U63" s="19">
        <f t="shared" si="2"/>
        <v>3.1599999999999997</v>
      </c>
      <c r="V63" s="13">
        <f t="shared" si="3"/>
        <v>2.96</v>
      </c>
      <c r="W63" s="13">
        <f t="shared" si="4"/>
        <v>3.6599999999999997</v>
      </c>
      <c r="X63" s="17">
        <f t="shared" si="5"/>
        <v>3.26</v>
      </c>
    </row>
    <row r="64" spans="1:24" ht="12.75">
      <c r="A64" s="8">
        <v>39413</v>
      </c>
      <c r="B64" s="2">
        <v>331</v>
      </c>
      <c r="D64" s="10">
        <v>0</v>
      </c>
      <c r="E64" s="13">
        <v>0.14</v>
      </c>
      <c r="F64" s="20"/>
      <c r="G64" s="20"/>
      <c r="H64" s="31"/>
      <c r="I64" s="13"/>
      <c r="J64" s="13"/>
      <c r="K64" s="13"/>
      <c r="L64" s="13"/>
      <c r="M64" s="17"/>
      <c r="N64" s="13"/>
      <c r="O64" s="13"/>
      <c r="Q64" s="13"/>
      <c r="R64" s="17"/>
      <c r="S64" s="19">
        <f t="shared" si="0"/>
        <v>5.8100000000000005</v>
      </c>
      <c r="T64" s="19">
        <f t="shared" si="1"/>
        <v>5.8100000000000005</v>
      </c>
      <c r="U64" s="19">
        <f t="shared" si="2"/>
        <v>3.1599999999999997</v>
      </c>
      <c r="V64" s="13">
        <f t="shared" si="3"/>
        <v>2.96</v>
      </c>
      <c r="W64" s="13">
        <f t="shared" si="4"/>
        <v>3.6599999999999997</v>
      </c>
      <c r="X64" s="17">
        <f t="shared" si="5"/>
        <v>3.26</v>
      </c>
    </row>
    <row r="65" spans="1:24" ht="12.75">
      <c r="A65" s="8">
        <v>39414</v>
      </c>
      <c r="B65" s="2">
        <v>332</v>
      </c>
      <c r="D65" s="10">
        <v>0</v>
      </c>
      <c r="E65" s="13">
        <v>0.12</v>
      </c>
      <c r="F65" s="20"/>
      <c r="G65" s="20"/>
      <c r="H65" s="31"/>
      <c r="I65" s="13"/>
      <c r="J65" s="13"/>
      <c r="K65" s="13"/>
      <c r="L65" s="13"/>
      <c r="M65" s="17"/>
      <c r="N65" s="13"/>
      <c r="O65" s="13"/>
      <c r="Q65" s="13"/>
      <c r="R65" s="17"/>
      <c r="S65" s="19">
        <f t="shared" si="0"/>
        <v>5.83</v>
      </c>
      <c r="T65" s="19">
        <f t="shared" si="1"/>
        <v>5.83</v>
      </c>
      <c r="U65" s="19">
        <f t="shared" si="2"/>
        <v>3.1799999999999997</v>
      </c>
      <c r="V65" s="13">
        <f t="shared" si="3"/>
        <v>2.98</v>
      </c>
      <c r="W65" s="13">
        <f t="shared" si="4"/>
        <v>3.6799999999999997</v>
      </c>
      <c r="X65" s="17">
        <f t="shared" si="5"/>
        <v>3.28</v>
      </c>
    </row>
    <row r="66" spans="1:24" ht="12.75">
      <c r="A66" s="8">
        <v>39415</v>
      </c>
      <c r="B66" s="2">
        <v>333</v>
      </c>
      <c r="D66" s="10">
        <v>0</v>
      </c>
      <c r="E66" s="13">
        <v>0.12</v>
      </c>
      <c r="F66" s="20"/>
      <c r="G66" s="20"/>
      <c r="H66" s="31"/>
      <c r="I66" s="13"/>
      <c r="J66" s="13"/>
      <c r="K66" s="13"/>
      <c r="L66" s="13"/>
      <c r="M66" s="17"/>
      <c r="N66" s="13"/>
      <c r="O66" s="13"/>
      <c r="Q66" s="13"/>
      <c r="R66" s="17"/>
      <c r="S66" s="19">
        <f t="shared" si="0"/>
        <v>5.83</v>
      </c>
      <c r="T66" s="19">
        <f t="shared" si="1"/>
        <v>5.83</v>
      </c>
      <c r="U66" s="19">
        <f t="shared" si="2"/>
        <v>3.1799999999999997</v>
      </c>
      <c r="V66" s="13">
        <f t="shared" si="3"/>
        <v>2.98</v>
      </c>
      <c r="W66" s="13">
        <f t="shared" si="4"/>
        <v>3.6799999999999997</v>
      </c>
      <c r="X66" s="17">
        <f t="shared" si="5"/>
        <v>3.28</v>
      </c>
    </row>
    <row r="67" spans="1:24" ht="12.75">
      <c r="A67" s="8">
        <v>39416</v>
      </c>
      <c r="B67" s="2">
        <v>334</v>
      </c>
      <c r="D67" s="10">
        <v>40</v>
      </c>
      <c r="E67" s="13">
        <v>0.17</v>
      </c>
      <c r="F67" s="20"/>
      <c r="G67" s="20" t="s">
        <v>35</v>
      </c>
      <c r="H67" s="31"/>
      <c r="I67" s="13"/>
      <c r="J67" s="13"/>
      <c r="K67" s="13"/>
      <c r="L67" s="13"/>
      <c r="M67" s="17"/>
      <c r="N67" s="13"/>
      <c r="O67" s="13"/>
      <c r="Q67" s="22"/>
      <c r="R67" s="33"/>
      <c r="S67" s="19">
        <f t="shared" si="0"/>
        <v>5.78</v>
      </c>
      <c r="T67" s="19">
        <f t="shared" si="1"/>
        <v>5.78</v>
      </c>
      <c r="U67" s="19">
        <f t="shared" si="2"/>
        <v>3.13</v>
      </c>
      <c r="V67" s="13">
        <f t="shared" si="3"/>
        <v>2.93</v>
      </c>
      <c r="W67" s="13">
        <f t="shared" si="4"/>
        <v>3.63</v>
      </c>
      <c r="X67" s="17">
        <f t="shared" si="5"/>
        <v>3.23</v>
      </c>
    </row>
    <row r="68" spans="1:24" ht="12.75">
      <c r="A68" s="8">
        <v>39417</v>
      </c>
      <c r="B68" s="2">
        <v>335</v>
      </c>
      <c r="D68" s="10">
        <v>42</v>
      </c>
      <c r="E68" s="13">
        <v>0.79</v>
      </c>
      <c r="F68" s="20"/>
      <c r="G68" s="20" t="s">
        <v>35</v>
      </c>
      <c r="H68" s="31"/>
      <c r="I68" s="13"/>
      <c r="J68" s="13"/>
      <c r="K68" s="13"/>
      <c r="L68" s="13"/>
      <c r="M68" s="17"/>
      <c r="N68" s="13"/>
      <c r="O68" s="13"/>
      <c r="Q68" s="13"/>
      <c r="R68" s="17"/>
      <c r="S68" s="19">
        <f t="shared" si="0"/>
        <v>5.16</v>
      </c>
      <c r="T68" s="19">
        <f t="shared" si="1"/>
        <v>5.16</v>
      </c>
      <c r="U68" s="19">
        <f t="shared" si="2"/>
        <v>2.51</v>
      </c>
      <c r="V68" s="13">
        <f t="shared" si="3"/>
        <v>2.31</v>
      </c>
      <c r="W68" s="13">
        <f t="shared" si="4"/>
        <v>3.01</v>
      </c>
      <c r="X68" s="17">
        <f t="shared" si="5"/>
        <v>2.61</v>
      </c>
    </row>
    <row r="69" spans="1:24" ht="12.75">
      <c r="A69" s="8">
        <v>39418</v>
      </c>
      <c r="B69" s="2">
        <v>336</v>
      </c>
      <c r="D69" s="10">
        <v>4</v>
      </c>
      <c r="E69" s="13">
        <v>0.8</v>
      </c>
      <c r="F69" s="20"/>
      <c r="G69" s="20" t="s">
        <v>41</v>
      </c>
      <c r="H69" s="31"/>
      <c r="I69" s="13"/>
      <c r="J69" s="13"/>
      <c r="K69" s="13"/>
      <c r="L69" s="13"/>
      <c r="M69" s="17"/>
      <c r="N69" s="13"/>
      <c r="O69" s="13"/>
      <c r="Q69" s="13"/>
      <c r="R69" s="17"/>
      <c r="S69" s="19">
        <f t="shared" si="0"/>
        <v>5.15</v>
      </c>
      <c r="T69" s="19">
        <f t="shared" si="1"/>
        <v>5.15</v>
      </c>
      <c r="U69" s="19">
        <f t="shared" si="2"/>
        <v>2.5</v>
      </c>
      <c r="V69" s="13">
        <f t="shared" si="3"/>
        <v>2.3</v>
      </c>
      <c r="W69" s="13">
        <f t="shared" si="4"/>
        <v>3</v>
      </c>
      <c r="X69" s="17">
        <f t="shared" si="5"/>
        <v>2.5999999999999996</v>
      </c>
    </row>
    <row r="70" spans="1:24" ht="12.75">
      <c r="A70" s="8">
        <v>39419</v>
      </c>
      <c r="B70" s="2">
        <v>337</v>
      </c>
      <c r="D70" s="10">
        <v>0</v>
      </c>
      <c r="E70" s="13">
        <v>0.73</v>
      </c>
      <c r="F70" s="20">
        <v>1</v>
      </c>
      <c r="G70" s="20" t="s">
        <v>40</v>
      </c>
      <c r="H70" s="31">
        <v>1030</v>
      </c>
      <c r="I70" s="13">
        <v>0.83</v>
      </c>
      <c r="J70" s="13" t="s">
        <v>42</v>
      </c>
      <c r="K70" s="13" t="s">
        <v>42</v>
      </c>
      <c r="L70" s="13">
        <v>0.81</v>
      </c>
      <c r="M70" s="17">
        <v>0.03</v>
      </c>
      <c r="N70" s="13">
        <f>P70-0.2</f>
        <v>-0.75</v>
      </c>
      <c r="O70" s="13">
        <f>P70-0.1</f>
        <v>-0.65</v>
      </c>
      <c r="P70" s="21">
        <v>-0.55</v>
      </c>
      <c r="Q70" s="22">
        <f>P70+0.1</f>
        <v>-0.45000000000000007</v>
      </c>
      <c r="R70" s="33">
        <f>P70+0.2</f>
        <v>-0.35000000000000003</v>
      </c>
      <c r="S70" s="19">
        <f t="shared" si="0"/>
        <v>5.220000000000001</v>
      </c>
      <c r="T70" s="19">
        <f t="shared" si="1"/>
        <v>5.220000000000001</v>
      </c>
      <c r="U70" s="19">
        <f t="shared" si="2"/>
        <v>2.57</v>
      </c>
      <c r="V70" s="13">
        <f t="shared" si="3"/>
        <v>2.37</v>
      </c>
      <c r="W70" s="13">
        <f t="shared" si="4"/>
        <v>3.07</v>
      </c>
      <c r="X70" s="17">
        <f t="shared" si="5"/>
        <v>2.67</v>
      </c>
    </row>
    <row r="71" spans="1:24" ht="12.75">
      <c r="A71" s="8">
        <v>39420</v>
      </c>
      <c r="B71" s="2">
        <v>338</v>
      </c>
      <c r="D71" s="10">
        <v>0</v>
      </c>
      <c r="E71" s="13">
        <v>0.69</v>
      </c>
      <c r="F71" s="20"/>
      <c r="G71" s="20"/>
      <c r="H71" s="31"/>
      <c r="I71" s="13"/>
      <c r="J71" s="13"/>
      <c r="K71" s="13"/>
      <c r="L71" s="13"/>
      <c r="M71" s="17"/>
      <c r="R71" s="17"/>
      <c r="S71" s="19">
        <f t="shared" si="0"/>
        <v>5.26</v>
      </c>
      <c r="T71" s="19">
        <f t="shared" si="1"/>
        <v>5.26</v>
      </c>
      <c r="U71" s="19">
        <f t="shared" si="2"/>
        <v>2.61</v>
      </c>
      <c r="V71" s="13">
        <f t="shared" si="3"/>
        <v>2.41</v>
      </c>
      <c r="W71" s="13">
        <f t="shared" si="4"/>
        <v>3.11</v>
      </c>
      <c r="X71" s="17">
        <f t="shared" si="5"/>
        <v>2.71</v>
      </c>
    </row>
    <row r="72" spans="1:24" ht="12.75">
      <c r="A72" s="8">
        <v>39421</v>
      </c>
      <c r="B72" s="2">
        <v>339</v>
      </c>
      <c r="D72" s="10">
        <v>2</v>
      </c>
      <c r="E72" s="13">
        <v>0.65</v>
      </c>
      <c r="F72" s="20"/>
      <c r="G72" s="20"/>
      <c r="H72" s="31"/>
      <c r="I72" s="13"/>
      <c r="J72" s="13"/>
      <c r="K72" s="13"/>
      <c r="L72" s="13"/>
      <c r="M72" s="17"/>
      <c r="N72" s="13"/>
      <c r="O72" s="13"/>
      <c r="Q72" s="22"/>
      <c r="R72" s="33"/>
      <c r="S72" s="19">
        <f t="shared" si="0"/>
        <v>5.3</v>
      </c>
      <c r="T72" s="19">
        <f t="shared" si="1"/>
        <v>5.3</v>
      </c>
      <c r="U72" s="22">
        <f t="shared" si="2"/>
        <v>2.65</v>
      </c>
      <c r="V72" s="13">
        <f t="shared" si="3"/>
        <v>2.45</v>
      </c>
      <c r="W72" s="13">
        <f t="shared" si="4"/>
        <v>3.15</v>
      </c>
      <c r="X72" s="17">
        <f t="shared" si="5"/>
        <v>2.75</v>
      </c>
    </row>
    <row r="73" spans="1:24" ht="12.75">
      <c r="A73" s="8">
        <v>39422</v>
      </c>
      <c r="B73" s="2">
        <v>340</v>
      </c>
      <c r="D73" s="10">
        <v>11</v>
      </c>
      <c r="E73" s="13">
        <v>0.66</v>
      </c>
      <c r="F73" s="20"/>
      <c r="G73" s="20"/>
      <c r="H73" s="31"/>
      <c r="I73" s="13"/>
      <c r="J73" s="13"/>
      <c r="K73" s="13"/>
      <c r="L73" s="13"/>
      <c r="M73" s="17"/>
      <c r="N73" s="13"/>
      <c r="O73" s="13"/>
      <c r="Q73" s="22"/>
      <c r="R73" s="33"/>
      <c r="S73" s="19">
        <f t="shared" si="0"/>
        <v>5.29</v>
      </c>
      <c r="T73" s="19">
        <f t="shared" si="1"/>
        <v>5.29</v>
      </c>
      <c r="U73" s="22">
        <f t="shared" si="2"/>
        <v>2.6399999999999997</v>
      </c>
      <c r="V73" s="13">
        <f t="shared" si="3"/>
        <v>2.44</v>
      </c>
      <c r="W73" s="13">
        <f t="shared" si="4"/>
        <v>3.1399999999999997</v>
      </c>
      <c r="X73" s="17">
        <f t="shared" si="5"/>
        <v>2.7399999999999998</v>
      </c>
    </row>
    <row r="74" spans="1:24" ht="12.75">
      <c r="A74" s="8">
        <v>39423</v>
      </c>
      <c r="B74" s="2">
        <v>341</v>
      </c>
      <c r="D74" s="10">
        <v>36</v>
      </c>
      <c r="E74" s="13">
        <v>0.86</v>
      </c>
      <c r="F74" s="20"/>
      <c r="G74" s="20"/>
      <c r="H74" s="31"/>
      <c r="I74" s="13"/>
      <c r="J74" s="13"/>
      <c r="K74" s="13"/>
      <c r="L74" s="13"/>
      <c r="M74" s="17"/>
      <c r="N74" s="13"/>
      <c r="O74" s="13"/>
      <c r="Q74" s="22"/>
      <c r="R74" s="33"/>
      <c r="S74" s="19">
        <f t="shared" si="0"/>
        <v>5.09</v>
      </c>
      <c r="T74" s="19">
        <f t="shared" si="1"/>
        <v>5.09</v>
      </c>
      <c r="U74" s="22">
        <f t="shared" si="2"/>
        <v>2.44</v>
      </c>
      <c r="V74" s="13">
        <f t="shared" si="3"/>
        <v>2.24</v>
      </c>
      <c r="W74" s="13">
        <f t="shared" si="4"/>
        <v>2.94</v>
      </c>
      <c r="X74" s="17">
        <f t="shared" si="5"/>
        <v>2.54</v>
      </c>
    </row>
    <row r="75" spans="1:24" ht="12.75">
      <c r="A75" s="8">
        <v>39424</v>
      </c>
      <c r="B75" s="2">
        <v>342</v>
      </c>
      <c r="D75" s="10">
        <v>14</v>
      </c>
      <c r="E75" s="13">
        <v>1.03</v>
      </c>
      <c r="F75" s="20"/>
      <c r="G75" s="20"/>
      <c r="H75" s="31"/>
      <c r="I75" s="13"/>
      <c r="J75" s="13"/>
      <c r="K75" s="13"/>
      <c r="L75" s="13"/>
      <c r="M75" s="17"/>
      <c r="N75" s="13"/>
      <c r="O75" s="13"/>
      <c r="Q75" s="22"/>
      <c r="R75" s="33"/>
      <c r="S75" s="19">
        <f t="shared" si="0"/>
        <v>4.92</v>
      </c>
      <c r="T75" s="19">
        <f t="shared" si="1"/>
        <v>4.92</v>
      </c>
      <c r="U75" s="22">
        <f t="shared" si="2"/>
        <v>2.2699999999999996</v>
      </c>
      <c r="V75" s="13">
        <f t="shared" si="3"/>
        <v>2.0700000000000003</v>
      </c>
      <c r="W75" s="13">
        <f t="shared" si="4"/>
        <v>2.7699999999999996</v>
      </c>
      <c r="X75" s="17">
        <f t="shared" si="5"/>
        <v>2.37</v>
      </c>
    </row>
    <row r="76" spans="1:24" ht="12.75">
      <c r="A76" s="8">
        <v>39425</v>
      </c>
      <c r="B76" s="2">
        <v>343</v>
      </c>
      <c r="D76" s="10">
        <v>0</v>
      </c>
      <c r="E76" s="13">
        <v>1.07</v>
      </c>
      <c r="F76" s="20"/>
      <c r="G76" s="20">
        <v>1120</v>
      </c>
      <c r="H76" s="31">
        <v>1115</v>
      </c>
      <c r="I76" s="13">
        <v>1.16</v>
      </c>
      <c r="J76" s="13">
        <v>1.24</v>
      </c>
      <c r="K76" s="13">
        <v>1.12</v>
      </c>
      <c r="L76" s="13">
        <v>1.14</v>
      </c>
      <c r="M76" s="17">
        <v>0.03</v>
      </c>
      <c r="N76" s="13">
        <f>P76-0.2</f>
        <v>-1.08</v>
      </c>
      <c r="O76" s="13">
        <f>P76-0.1</f>
        <v>-0.98</v>
      </c>
      <c r="P76" s="21">
        <v>-0.88</v>
      </c>
      <c r="Q76" s="22">
        <f>P76+0.1</f>
        <v>-0.78</v>
      </c>
      <c r="R76" s="33">
        <f>P76+0.2</f>
        <v>-0.6799999999999999</v>
      </c>
      <c r="S76" s="19">
        <f t="shared" si="0"/>
        <v>4.88</v>
      </c>
      <c r="T76" s="19">
        <f t="shared" si="1"/>
        <v>4.88</v>
      </c>
      <c r="U76" s="22">
        <f t="shared" si="2"/>
        <v>2.2299999999999995</v>
      </c>
      <c r="V76" s="13">
        <f t="shared" si="3"/>
        <v>2.0300000000000002</v>
      </c>
      <c r="W76" s="13">
        <f t="shared" si="4"/>
        <v>2.7299999999999995</v>
      </c>
      <c r="X76" s="17">
        <f t="shared" si="5"/>
        <v>2.33</v>
      </c>
    </row>
    <row r="77" spans="1:24" ht="12.75">
      <c r="A77" s="8">
        <v>39426</v>
      </c>
      <c r="B77" s="2">
        <v>344</v>
      </c>
      <c r="D77" s="10">
        <v>23</v>
      </c>
      <c r="E77" s="13">
        <v>1.12</v>
      </c>
      <c r="F77" s="20"/>
      <c r="G77" s="20"/>
      <c r="H77" s="31"/>
      <c r="I77" s="13"/>
      <c r="J77" s="13"/>
      <c r="K77" s="13"/>
      <c r="L77" s="13"/>
      <c r="M77" s="17"/>
      <c r="N77" s="13"/>
      <c r="O77" s="13"/>
      <c r="Q77" s="22"/>
      <c r="R77" s="33"/>
      <c r="S77" s="19">
        <f t="shared" si="0"/>
        <v>4.83</v>
      </c>
      <c r="T77" s="19">
        <f t="shared" si="1"/>
        <v>4.83</v>
      </c>
      <c r="U77" s="22">
        <f t="shared" si="2"/>
        <v>2.1799999999999997</v>
      </c>
      <c r="V77" s="13">
        <f t="shared" si="3"/>
        <v>1.98</v>
      </c>
      <c r="W77" s="13">
        <f t="shared" si="4"/>
        <v>2.6799999999999997</v>
      </c>
      <c r="X77" s="17">
        <f t="shared" si="5"/>
        <v>2.28</v>
      </c>
    </row>
    <row r="78" spans="1:24" ht="12.75">
      <c r="A78" s="8">
        <v>39427</v>
      </c>
      <c r="B78" s="2">
        <v>345</v>
      </c>
      <c r="D78" s="10">
        <v>5</v>
      </c>
      <c r="E78" s="13">
        <v>1.23</v>
      </c>
      <c r="F78" s="20"/>
      <c r="G78" s="20"/>
      <c r="H78" s="31"/>
      <c r="I78" s="13"/>
      <c r="J78" s="13"/>
      <c r="K78" s="13"/>
      <c r="L78" s="13"/>
      <c r="M78" s="17"/>
      <c r="N78" s="13"/>
      <c r="O78" s="13"/>
      <c r="Q78" s="22"/>
      <c r="R78" s="33"/>
      <c r="S78" s="19">
        <f t="shared" si="0"/>
        <v>4.720000000000001</v>
      </c>
      <c r="T78" s="19">
        <f t="shared" si="1"/>
        <v>4.720000000000001</v>
      </c>
      <c r="U78" s="22">
        <f t="shared" si="2"/>
        <v>2.07</v>
      </c>
      <c r="V78" s="13">
        <f t="shared" si="3"/>
        <v>1.87</v>
      </c>
      <c r="W78" s="13">
        <f t="shared" si="4"/>
        <v>2.57</v>
      </c>
      <c r="X78" s="17">
        <f t="shared" si="5"/>
        <v>2.17</v>
      </c>
    </row>
    <row r="79" spans="1:24" ht="12.75">
      <c r="A79" s="8">
        <v>39428</v>
      </c>
      <c r="B79" s="2">
        <v>346</v>
      </c>
      <c r="D79" s="10">
        <v>0</v>
      </c>
      <c r="E79" s="13">
        <v>1.17</v>
      </c>
      <c r="F79" s="20"/>
      <c r="G79" s="20"/>
      <c r="H79" s="31"/>
      <c r="I79" s="13"/>
      <c r="J79" s="13"/>
      <c r="K79" s="13"/>
      <c r="L79" s="13"/>
      <c r="M79" s="17"/>
      <c r="N79" s="13"/>
      <c r="O79" s="13"/>
      <c r="Q79" s="22"/>
      <c r="R79" s="33"/>
      <c r="S79" s="19">
        <f t="shared" si="0"/>
        <v>4.78</v>
      </c>
      <c r="T79" s="19">
        <f t="shared" si="1"/>
        <v>4.78</v>
      </c>
      <c r="U79" s="22">
        <f t="shared" si="2"/>
        <v>2.13</v>
      </c>
      <c r="V79" s="13">
        <f t="shared" si="3"/>
        <v>1.9300000000000002</v>
      </c>
      <c r="W79" s="13">
        <f t="shared" si="4"/>
        <v>2.63</v>
      </c>
      <c r="X79" s="17">
        <f t="shared" si="5"/>
        <v>2.23</v>
      </c>
    </row>
    <row r="80" spans="1:24" ht="12.75">
      <c r="A80" s="8">
        <v>39429</v>
      </c>
      <c r="B80" s="2">
        <v>347</v>
      </c>
      <c r="D80" s="10">
        <v>0</v>
      </c>
      <c r="E80" s="13">
        <v>1.1</v>
      </c>
      <c r="F80" s="20"/>
      <c r="G80" s="20"/>
      <c r="H80" s="31"/>
      <c r="I80" s="13"/>
      <c r="J80" s="13"/>
      <c r="K80" s="13"/>
      <c r="L80" s="13"/>
      <c r="M80" s="17"/>
      <c r="N80" s="13"/>
      <c r="O80" s="13"/>
      <c r="Q80" s="22"/>
      <c r="R80" s="33"/>
      <c r="S80" s="19">
        <f t="shared" si="0"/>
        <v>4.85</v>
      </c>
      <c r="T80" s="19">
        <f t="shared" si="1"/>
        <v>4.85</v>
      </c>
      <c r="U80" s="22">
        <f t="shared" si="2"/>
        <v>2.1999999999999997</v>
      </c>
      <c r="V80" s="13">
        <f t="shared" si="3"/>
        <v>2</v>
      </c>
      <c r="W80" s="13">
        <f t="shared" si="4"/>
        <v>2.6999999999999997</v>
      </c>
      <c r="X80" s="17">
        <f t="shared" si="5"/>
        <v>2.3</v>
      </c>
    </row>
    <row r="81" spans="1:24" ht="12.75">
      <c r="A81" s="8">
        <v>39430</v>
      </c>
      <c r="B81" s="2">
        <v>348</v>
      </c>
      <c r="D81" s="10">
        <v>1</v>
      </c>
      <c r="E81" s="13">
        <v>1.06</v>
      </c>
      <c r="F81" s="20"/>
      <c r="G81" s="20"/>
      <c r="H81" s="31"/>
      <c r="I81" s="13"/>
      <c r="J81" s="13"/>
      <c r="K81" s="13"/>
      <c r="L81" s="13"/>
      <c r="M81" s="17"/>
      <c r="N81" s="13"/>
      <c r="O81" s="13"/>
      <c r="Q81" s="22"/>
      <c r="R81" s="33"/>
      <c r="S81" s="19">
        <f t="shared" si="0"/>
        <v>4.890000000000001</v>
      </c>
      <c r="T81" s="19">
        <f t="shared" si="1"/>
        <v>4.890000000000001</v>
      </c>
      <c r="U81" s="22">
        <f t="shared" si="2"/>
        <v>2.2399999999999998</v>
      </c>
      <c r="V81" s="13">
        <f t="shared" si="3"/>
        <v>2.04</v>
      </c>
      <c r="W81" s="13">
        <f t="shared" si="4"/>
        <v>2.7399999999999998</v>
      </c>
      <c r="X81" s="17">
        <f t="shared" si="5"/>
        <v>2.34</v>
      </c>
    </row>
    <row r="82" spans="1:24" ht="12.75">
      <c r="A82" s="8">
        <v>39431</v>
      </c>
      <c r="B82" s="2">
        <v>349</v>
      </c>
      <c r="D82" s="10">
        <v>0</v>
      </c>
      <c r="E82" s="13">
        <v>1.02</v>
      </c>
      <c r="F82" s="20"/>
      <c r="G82" s="20">
        <v>1115</v>
      </c>
      <c r="H82" s="31">
        <v>1125</v>
      </c>
      <c r="I82" s="13">
        <v>1.18</v>
      </c>
      <c r="J82" s="13">
        <v>1.27</v>
      </c>
      <c r="K82" s="13">
        <v>1.15</v>
      </c>
      <c r="L82" s="13">
        <v>1.17</v>
      </c>
      <c r="M82" s="17">
        <v>0.1</v>
      </c>
      <c r="N82" s="13">
        <f>P82-0.2</f>
        <v>-1.03</v>
      </c>
      <c r="O82" s="13">
        <f>P82-0.1</f>
        <v>-0.9299999999999999</v>
      </c>
      <c r="P82" s="21">
        <v>-0.83</v>
      </c>
      <c r="Q82" s="22">
        <f>P82+0.1</f>
        <v>-0.73</v>
      </c>
      <c r="R82" s="33">
        <f>P82+0.2</f>
        <v>-0.6299999999999999</v>
      </c>
      <c r="S82" s="19">
        <f t="shared" si="0"/>
        <v>4.93</v>
      </c>
      <c r="T82" s="19">
        <f t="shared" si="1"/>
        <v>4.93</v>
      </c>
      <c r="U82" s="22">
        <f t="shared" si="2"/>
        <v>2.28</v>
      </c>
      <c r="V82" s="13">
        <f t="shared" si="3"/>
        <v>2.08</v>
      </c>
      <c r="W82" s="13">
        <f t="shared" si="4"/>
        <v>2.78</v>
      </c>
      <c r="X82" s="17">
        <f t="shared" si="5"/>
        <v>2.38</v>
      </c>
    </row>
    <row r="83" spans="1:24" ht="12.75">
      <c r="A83" s="8">
        <v>39432</v>
      </c>
      <c r="B83" s="2">
        <v>350</v>
      </c>
      <c r="D83" s="10">
        <v>0</v>
      </c>
      <c r="E83" s="13">
        <v>1</v>
      </c>
      <c r="F83" s="20"/>
      <c r="G83" s="20"/>
      <c r="H83" s="31"/>
      <c r="I83" s="13"/>
      <c r="J83" s="13"/>
      <c r="K83" s="13"/>
      <c r="L83" s="13"/>
      <c r="M83" s="17"/>
      <c r="N83" s="13"/>
      <c r="O83" s="13"/>
      <c r="Q83" s="22"/>
      <c r="R83" s="33"/>
      <c r="S83" s="19">
        <f t="shared" si="0"/>
        <v>4.95</v>
      </c>
      <c r="T83" s="19">
        <f t="shared" si="1"/>
        <v>4.95</v>
      </c>
      <c r="U83" s="22">
        <f t="shared" si="2"/>
        <v>2.3</v>
      </c>
      <c r="V83" s="13">
        <f t="shared" si="3"/>
        <v>2.1</v>
      </c>
      <c r="W83" s="13">
        <f t="shared" si="4"/>
        <v>2.8</v>
      </c>
      <c r="X83" s="17">
        <f t="shared" si="5"/>
        <v>2.4</v>
      </c>
    </row>
    <row r="84" spans="1:24" ht="12.75">
      <c r="A84" s="8">
        <v>39433</v>
      </c>
      <c r="B84" s="2">
        <v>351</v>
      </c>
      <c r="D84" s="10">
        <v>0</v>
      </c>
      <c r="E84" s="13">
        <v>0.99</v>
      </c>
      <c r="F84" s="20"/>
      <c r="G84" s="20"/>
      <c r="H84" s="31"/>
      <c r="I84" s="13"/>
      <c r="J84" s="13"/>
      <c r="K84" s="13"/>
      <c r="L84" s="13"/>
      <c r="M84" s="17"/>
      <c r="N84" s="13"/>
      <c r="O84" s="13"/>
      <c r="Q84" s="22"/>
      <c r="R84" s="33"/>
      <c r="S84" s="19">
        <f t="shared" si="0"/>
        <v>4.96</v>
      </c>
      <c r="T84" s="19">
        <f t="shared" si="1"/>
        <v>4.96</v>
      </c>
      <c r="U84" s="22">
        <f t="shared" si="2"/>
        <v>2.3099999999999996</v>
      </c>
      <c r="V84" s="13">
        <f t="shared" si="3"/>
        <v>2.1100000000000003</v>
      </c>
      <c r="W84" s="13">
        <f t="shared" si="4"/>
        <v>2.8099999999999996</v>
      </c>
      <c r="X84" s="17">
        <f t="shared" si="5"/>
        <v>2.41</v>
      </c>
    </row>
    <row r="85" spans="1:24" ht="12.75">
      <c r="A85" s="8">
        <v>39434</v>
      </c>
      <c r="B85" s="2">
        <v>352</v>
      </c>
      <c r="D85" s="10">
        <v>1</v>
      </c>
      <c r="E85" s="13">
        <v>0.96</v>
      </c>
      <c r="F85" s="20"/>
      <c r="G85" s="20"/>
      <c r="H85" s="31"/>
      <c r="I85" s="13"/>
      <c r="J85" s="13"/>
      <c r="K85" s="13"/>
      <c r="L85" s="13"/>
      <c r="M85" s="17"/>
      <c r="N85" s="13"/>
      <c r="O85" s="13"/>
      <c r="Q85" s="22"/>
      <c r="R85" s="33"/>
      <c r="S85" s="19">
        <f t="shared" si="0"/>
        <v>4.99</v>
      </c>
      <c r="T85" s="19">
        <f t="shared" si="1"/>
        <v>4.99</v>
      </c>
      <c r="U85" s="22">
        <f t="shared" si="2"/>
        <v>2.34</v>
      </c>
      <c r="V85" s="13">
        <f t="shared" si="3"/>
        <v>2.14</v>
      </c>
      <c r="W85" s="13">
        <f t="shared" si="4"/>
        <v>2.84</v>
      </c>
      <c r="X85" s="17">
        <f t="shared" si="5"/>
        <v>2.44</v>
      </c>
    </row>
    <row r="86" spans="1:24" ht="12.75">
      <c r="A86" s="8">
        <v>39435</v>
      </c>
      <c r="B86" s="2">
        <v>353</v>
      </c>
      <c r="D86" s="10">
        <v>2</v>
      </c>
      <c r="E86" s="13">
        <v>0.97</v>
      </c>
      <c r="F86" s="20"/>
      <c r="G86" s="20"/>
      <c r="H86" s="31"/>
      <c r="I86" s="13"/>
      <c r="J86" s="13"/>
      <c r="K86" s="13"/>
      <c r="L86" s="13"/>
      <c r="M86" s="17"/>
      <c r="N86" s="13"/>
      <c r="O86" s="13"/>
      <c r="Q86" s="22"/>
      <c r="R86" s="33"/>
      <c r="S86" s="19">
        <f t="shared" si="0"/>
        <v>4.98</v>
      </c>
      <c r="T86" s="19">
        <f t="shared" si="1"/>
        <v>4.98</v>
      </c>
      <c r="U86" s="22">
        <f t="shared" si="2"/>
        <v>2.33</v>
      </c>
      <c r="V86" s="13">
        <f t="shared" si="3"/>
        <v>2.13</v>
      </c>
      <c r="W86" s="13">
        <f t="shared" si="4"/>
        <v>2.83</v>
      </c>
      <c r="X86" s="17">
        <f t="shared" si="5"/>
        <v>2.4299999999999997</v>
      </c>
    </row>
    <row r="87" spans="1:24" ht="12.75">
      <c r="A87" s="8">
        <v>39436</v>
      </c>
      <c r="B87" s="2">
        <v>354</v>
      </c>
      <c r="D87" s="10">
        <v>1</v>
      </c>
      <c r="E87" s="13">
        <v>0.99</v>
      </c>
      <c r="F87" s="20"/>
      <c r="G87" s="20">
        <v>1120</v>
      </c>
      <c r="H87" s="31">
        <v>1115</v>
      </c>
      <c r="I87" s="13">
        <v>1.1</v>
      </c>
      <c r="J87" s="13">
        <v>1.2</v>
      </c>
      <c r="K87" s="13">
        <v>1.09</v>
      </c>
      <c r="L87" s="13">
        <v>1.1</v>
      </c>
      <c r="M87" s="17">
        <v>0.05</v>
      </c>
      <c r="N87" s="13">
        <f>P87-0.2</f>
        <v>-0.98</v>
      </c>
      <c r="O87" s="13">
        <f>P87-0.1</f>
        <v>-0.88</v>
      </c>
      <c r="P87" s="21">
        <v>-0.78</v>
      </c>
      <c r="Q87" s="22">
        <f>P87+0.1</f>
        <v>-0.68</v>
      </c>
      <c r="R87" s="33">
        <f>P87+0.2</f>
        <v>-0.5800000000000001</v>
      </c>
      <c r="S87" s="19">
        <f t="shared" si="0"/>
        <v>4.96</v>
      </c>
      <c r="T87" s="19">
        <f t="shared" si="1"/>
        <v>4.96</v>
      </c>
      <c r="U87" s="22">
        <f t="shared" si="2"/>
        <v>2.3099999999999996</v>
      </c>
      <c r="V87" s="13">
        <f t="shared" si="3"/>
        <v>2.1100000000000003</v>
      </c>
      <c r="W87" s="13">
        <f t="shared" si="4"/>
        <v>2.8099999999999996</v>
      </c>
      <c r="X87" s="17">
        <f t="shared" si="5"/>
        <v>2.41</v>
      </c>
    </row>
    <row r="88" spans="1:24" ht="12.75">
      <c r="A88" s="8">
        <v>39437</v>
      </c>
      <c r="B88" s="2">
        <v>355</v>
      </c>
      <c r="D88" s="10">
        <v>7</v>
      </c>
      <c r="E88" s="13">
        <v>1.04</v>
      </c>
      <c r="F88" s="20"/>
      <c r="G88" s="20"/>
      <c r="H88" s="31"/>
      <c r="I88" s="13"/>
      <c r="J88" s="13"/>
      <c r="K88" s="13"/>
      <c r="L88" s="13"/>
      <c r="M88" s="17"/>
      <c r="N88" s="13"/>
      <c r="O88" s="13"/>
      <c r="Q88" s="22"/>
      <c r="R88" s="33"/>
      <c r="S88" s="19">
        <f t="shared" si="0"/>
        <v>4.91</v>
      </c>
      <c r="T88" s="19">
        <f t="shared" si="1"/>
        <v>4.91</v>
      </c>
      <c r="U88" s="22">
        <f t="shared" si="2"/>
        <v>2.26</v>
      </c>
      <c r="V88" s="13">
        <f t="shared" si="3"/>
        <v>2.06</v>
      </c>
      <c r="W88" s="13">
        <f t="shared" si="4"/>
        <v>2.76</v>
      </c>
      <c r="X88" s="17">
        <f t="shared" si="5"/>
        <v>2.36</v>
      </c>
    </row>
    <row r="89" spans="1:24" ht="12.75">
      <c r="A89" s="8">
        <v>39438</v>
      </c>
      <c r="B89" s="2">
        <v>356</v>
      </c>
      <c r="D89" s="10">
        <v>2</v>
      </c>
      <c r="E89" s="13">
        <v>1.03</v>
      </c>
      <c r="F89" s="20"/>
      <c r="G89" s="20"/>
      <c r="H89" s="31"/>
      <c r="I89" s="13"/>
      <c r="J89" s="13"/>
      <c r="K89" s="13"/>
      <c r="L89" s="13"/>
      <c r="M89" s="17"/>
      <c r="N89" s="13"/>
      <c r="O89" s="13"/>
      <c r="Q89" s="22"/>
      <c r="R89" s="33"/>
      <c r="S89" s="19">
        <f t="shared" si="0"/>
        <v>4.92</v>
      </c>
      <c r="T89" s="19">
        <f t="shared" si="1"/>
        <v>4.92</v>
      </c>
      <c r="U89" s="22">
        <f t="shared" si="2"/>
        <v>2.2699999999999996</v>
      </c>
      <c r="V89" s="13">
        <f t="shared" si="3"/>
        <v>2.0700000000000003</v>
      </c>
      <c r="W89" s="13">
        <f t="shared" si="4"/>
        <v>2.7699999999999996</v>
      </c>
      <c r="X89" s="17">
        <f t="shared" si="5"/>
        <v>2.37</v>
      </c>
    </row>
    <row r="90" spans="1:24" ht="12.75">
      <c r="A90" s="8">
        <v>39439</v>
      </c>
      <c r="B90" s="2">
        <v>357</v>
      </c>
      <c r="D90" s="10">
        <v>5</v>
      </c>
      <c r="E90" s="13">
        <v>1.1</v>
      </c>
      <c r="F90" s="20"/>
      <c r="G90" s="20"/>
      <c r="H90" s="31"/>
      <c r="I90" s="13"/>
      <c r="J90" s="13"/>
      <c r="K90" s="13"/>
      <c r="L90" s="13"/>
      <c r="M90" s="17"/>
      <c r="N90" s="13"/>
      <c r="O90" s="13"/>
      <c r="Q90" s="22"/>
      <c r="R90" s="33"/>
      <c r="S90" s="19">
        <f t="shared" si="0"/>
        <v>4.85</v>
      </c>
      <c r="T90" s="19">
        <f t="shared" si="1"/>
        <v>4.85</v>
      </c>
      <c r="U90" s="22">
        <f t="shared" si="2"/>
        <v>2.1999999999999997</v>
      </c>
      <c r="V90" s="13">
        <f t="shared" si="3"/>
        <v>2</v>
      </c>
      <c r="W90" s="13">
        <f t="shared" si="4"/>
        <v>2.6999999999999997</v>
      </c>
      <c r="X90" s="17">
        <f t="shared" si="5"/>
        <v>2.3</v>
      </c>
    </row>
    <row r="91" spans="1:24" ht="12.75">
      <c r="A91" s="8">
        <v>39440</v>
      </c>
      <c r="B91" s="2">
        <v>358</v>
      </c>
      <c r="D91" s="10">
        <v>3</v>
      </c>
      <c r="E91" s="13">
        <v>1.05</v>
      </c>
      <c r="F91" s="20"/>
      <c r="G91" s="20">
        <v>1302</v>
      </c>
      <c r="H91" s="31">
        <v>1310</v>
      </c>
      <c r="I91" s="13">
        <v>1.12</v>
      </c>
      <c r="J91" s="13">
        <v>1.22</v>
      </c>
      <c r="K91" s="13">
        <v>1.11</v>
      </c>
      <c r="L91" s="13">
        <v>1.12</v>
      </c>
      <c r="M91" s="17">
        <v>0</v>
      </c>
      <c r="N91" s="13">
        <f>P91-0.2</f>
        <v>-1.04</v>
      </c>
      <c r="O91" s="13">
        <f>P91-0.1</f>
        <v>-0.94</v>
      </c>
      <c r="P91" s="21">
        <v>-0.84</v>
      </c>
      <c r="Q91" s="22">
        <f>P91+0.1</f>
        <v>-0.74</v>
      </c>
      <c r="R91" s="33">
        <f>P91+0.2</f>
        <v>-0.6399999999999999</v>
      </c>
      <c r="S91" s="19">
        <f t="shared" si="0"/>
        <v>4.9</v>
      </c>
      <c r="T91" s="19">
        <f t="shared" si="1"/>
        <v>4.9</v>
      </c>
      <c r="U91" s="22">
        <f t="shared" si="2"/>
        <v>2.25</v>
      </c>
      <c r="V91" s="13">
        <f t="shared" si="3"/>
        <v>2.05</v>
      </c>
      <c r="W91" s="13">
        <f t="shared" si="4"/>
        <v>2.75</v>
      </c>
      <c r="X91" s="17">
        <f t="shared" si="5"/>
        <v>2.3499999999999996</v>
      </c>
    </row>
    <row r="92" spans="1:24" ht="12.75">
      <c r="A92" s="8">
        <v>39441</v>
      </c>
      <c r="B92" s="2">
        <v>359</v>
      </c>
      <c r="D92" s="10">
        <v>11</v>
      </c>
      <c r="E92" s="13">
        <v>1.21</v>
      </c>
      <c r="F92" s="20"/>
      <c r="G92" s="20"/>
      <c r="H92" s="31"/>
      <c r="I92" s="13"/>
      <c r="J92" s="13"/>
      <c r="K92" s="13"/>
      <c r="L92" s="13"/>
      <c r="M92" s="17"/>
      <c r="N92" s="13"/>
      <c r="O92" s="13"/>
      <c r="Q92" s="22"/>
      <c r="R92" s="33"/>
      <c r="S92" s="19">
        <f t="shared" si="0"/>
        <v>4.74</v>
      </c>
      <c r="T92" s="19">
        <f t="shared" si="1"/>
        <v>4.74</v>
      </c>
      <c r="U92" s="22">
        <f t="shared" si="2"/>
        <v>2.09</v>
      </c>
      <c r="V92" s="13">
        <f t="shared" si="3"/>
        <v>1.8900000000000001</v>
      </c>
      <c r="W92" s="13">
        <f t="shared" si="4"/>
        <v>2.59</v>
      </c>
      <c r="X92" s="17">
        <f t="shared" si="5"/>
        <v>2.19</v>
      </c>
    </row>
    <row r="93" spans="1:24" ht="12.75">
      <c r="A93" s="8">
        <v>39442</v>
      </c>
      <c r="B93" s="2">
        <v>360</v>
      </c>
      <c r="D93" s="10">
        <v>1</v>
      </c>
      <c r="E93" s="13">
        <v>1.14</v>
      </c>
      <c r="F93" s="20"/>
      <c r="G93" s="20">
        <v>1335</v>
      </c>
      <c r="H93" s="31">
        <v>1340</v>
      </c>
      <c r="I93" s="13">
        <v>1.21</v>
      </c>
      <c r="J93" s="13">
        <v>1.31</v>
      </c>
      <c r="K93" s="13">
        <v>1.19</v>
      </c>
      <c r="L93" s="13">
        <v>1.21</v>
      </c>
      <c r="M93" s="17">
        <v>0</v>
      </c>
      <c r="N93" s="13">
        <f>P93-0.2</f>
        <v>-1.14</v>
      </c>
      <c r="O93" s="13">
        <f>P93-0.1</f>
        <v>-1.04</v>
      </c>
      <c r="P93" s="21">
        <v>-0.94</v>
      </c>
      <c r="Q93" s="22">
        <f>P93+0.1</f>
        <v>-0.84</v>
      </c>
      <c r="R93" s="33">
        <f>P93+0.2</f>
        <v>-0.74</v>
      </c>
      <c r="S93" s="19">
        <f t="shared" si="0"/>
        <v>4.8100000000000005</v>
      </c>
      <c r="T93" s="19">
        <f t="shared" si="1"/>
        <v>4.8100000000000005</v>
      </c>
      <c r="U93" s="22">
        <f t="shared" si="2"/>
        <v>2.16</v>
      </c>
      <c r="V93" s="13">
        <f t="shared" si="3"/>
        <v>1.9600000000000002</v>
      </c>
      <c r="W93" s="13">
        <f t="shared" si="4"/>
        <v>2.66</v>
      </c>
      <c r="X93" s="17">
        <f t="shared" si="5"/>
        <v>2.26</v>
      </c>
    </row>
    <row r="94" spans="1:24" ht="12.75">
      <c r="A94" s="8">
        <v>39443</v>
      </c>
      <c r="B94" s="2">
        <v>361</v>
      </c>
      <c r="D94" s="10">
        <v>5</v>
      </c>
      <c r="E94" s="13">
        <v>1.12</v>
      </c>
      <c r="F94" s="20"/>
      <c r="G94" s="20"/>
      <c r="H94" s="31"/>
      <c r="I94" s="13"/>
      <c r="J94" s="13"/>
      <c r="K94" s="13"/>
      <c r="L94" s="13"/>
      <c r="M94" s="17"/>
      <c r="N94" s="13"/>
      <c r="O94" s="13"/>
      <c r="Q94" s="22"/>
      <c r="R94" s="33"/>
      <c r="S94" s="19">
        <f t="shared" si="0"/>
        <v>4.83</v>
      </c>
      <c r="T94" s="19">
        <f t="shared" si="1"/>
        <v>4.83</v>
      </c>
      <c r="U94" s="22">
        <f t="shared" si="2"/>
        <v>2.1799999999999997</v>
      </c>
      <c r="V94" s="13">
        <f t="shared" si="3"/>
        <v>1.98</v>
      </c>
      <c r="W94" s="13">
        <f t="shared" si="4"/>
        <v>2.6799999999999997</v>
      </c>
      <c r="X94" s="17">
        <f t="shared" si="5"/>
        <v>2.28</v>
      </c>
    </row>
    <row r="95" spans="1:24" ht="12.75">
      <c r="A95" s="8">
        <v>39444</v>
      </c>
      <c r="B95" s="2">
        <v>362</v>
      </c>
      <c r="D95" s="10">
        <v>0</v>
      </c>
      <c r="E95" s="13">
        <v>1.09</v>
      </c>
      <c r="F95" s="20"/>
      <c r="G95" s="20"/>
      <c r="H95" s="31"/>
      <c r="I95" s="13"/>
      <c r="J95" s="13"/>
      <c r="K95" s="13"/>
      <c r="L95" s="13"/>
      <c r="M95" s="17"/>
      <c r="N95" s="13"/>
      <c r="O95" s="13"/>
      <c r="Q95" s="22"/>
      <c r="R95" s="33"/>
      <c r="S95" s="19">
        <f t="shared" si="0"/>
        <v>4.86</v>
      </c>
      <c r="T95" s="19">
        <f t="shared" si="1"/>
        <v>4.86</v>
      </c>
      <c r="U95" s="22">
        <f t="shared" si="2"/>
        <v>2.21</v>
      </c>
      <c r="V95" s="13">
        <f t="shared" si="3"/>
        <v>2.01</v>
      </c>
      <c r="W95" s="13">
        <f t="shared" si="4"/>
        <v>2.71</v>
      </c>
      <c r="X95" s="17">
        <f t="shared" si="5"/>
        <v>2.3099999999999996</v>
      </c>
    </row>
    <row r="96" spans="1:24" ht="12.75">
      <c r="A96" s="8">
        <v>39445</v>
      </c>
      <c r="B96" s="2">
        <v>363</v>
      </c>
      <c r="D96" s="10">
        <v>1</v>
      </c>
      <c r="E96" s="13">
        <v>1.08</v>
      </c>
      <c r="F96" s="20"/>
      <c r="G96" s="20"/>
      <c r="H96" s="31"/>
      <c r="I96" s="13"/>
      <c r="J96" s="13"/>
      <c r="K96" s="13"/>
      <c r="L96" s="13"/>
      <c r="M96" s="17"/>
      <c r="N96" s="13"/>
      <c r="O96" s="13"/>
      <c r="Q96" s="13"/>
      <c r="R96" s="17"/>
      <c r="S96" s="19">
        <f t="shared" si="0"/>
        <v>4.87</v>
      </c>
      <c r="T96" s="19">
        <f t="shared" si="1"/>
        <v>4.87</v>
      </c>
      <c r="U96" s="22">
        <f t="shared" si="2"/>
        <v>2.2199999999999998</v>
      </c>
      <c r="V96" s="13">
        <f t="shared" si="3"/>
        <v>2.02</v>
      </c>
      <c r="W96" s="13">
        <f t="shared" si="4"/>
        <v>2.7199999999999998</v>
      </c>
      <c r="X96" s="17">
        <f t="shared" si="5"/>
        <v>2.32</v>
      </c>
    </row>
    <row r="97" spans="1:24" ht="12.75">
      <c r="A97" s="8">
        <v>39446</v>
      </c>
      <c r="B97" s="2">
        <v>364</v>
      </c>
      <c r="D97" s="10">
        <v>6</v>
      </c>
      <c r="E97" s="13">
        <v>1.1</v>
      </c>
      <c r="F97" s="20"/>
      <c r="G97" s="20"/>
      <c r="H97" s="31"/>
      <c r="I97" s="13"/>
      <c r="J97" s="13"/>
      <c r="K97" s="13"/>
      <c r="L97" s="13"/>
      <c r="M97" s="17"/>
      <c r="N97" s="13"/>
      <c r="O97" s="13"/>
      <c r="Q97" s="13"/>
      <c r="R97" s="17"/>
      <c r="S97" s="19">
        <f t="shared" si="0"/>
        <v>4.85</v>
      </c>
      <c r="T97" s="19">
        <f t="shared" si="1"/>
        <v>4.85</v>
      </c>
      <c r="U97" s="22">
        <f t="shared" si="2"/>
        <v>2.1999999999999997</v>
      </c>
      <c r="V97" s="13">
        <f t="shared" si="3"/>
        <v>2</v>
      </c>
      <c r="W97" s="13">
        <f t="shared" si="4"/>
        <v>2.6999999999999997</v>
      </c>
      <c r="X97" s="17">
        <f t="shared" si="5"/>
        <v>2.3</v>
      </c>
    </row>
    <row r="98" spans="1:24" ht="12.75">
      <c r="A98" s="8">
        <v>39447</v>
      </c>
      <c r="B98" s="2">
        <v>365</v>
      </c>
      <c r="D98" s="10">
        <v>8</v>
      </c>
      <c r="E98" s="13">
        <v>1.19</v>
      </c>
      <c r="F98" s="20"/>
      <c r="G98" s="20"/>
      <c r="H98" s="31"/>
      <c r="I98" s="13"/>
      <c r="J98" s="13"/>
      <c r="K98" s="13"/>
      <c r="L98" s="13"/>
      <c r="M98" s="17"/>
      <c r="N98" s="13"/>
      <c r="O98" s="13"/>
      <c r="Q98" s="22"/>
      <c r="R98" s="33"/>
      <c r="S98" s="19">
        <f t="shared" si="0"/>
        <v>4.76</v>
      </c>
      <c r="T98" s="19">
        <f t="shared" si="1"/>
        <v>4.76</v>
      </c>
      <c r="U98" s="22">
        <f t="shared" si="2"/>
        <v>2.11</v>
      </c>
      <c r="V98" s="13">
        <f t="shared" si="3"/>
        <v>1.9100000000000001</v>
      </c>
      <c r="W98" s="13">
        <f t="shared" si="4"/>
        <v>2.61</v>
      </c>
      <c r="X98" s="17">
        <f t="shared" si="5"/>
        <v>2.21</v>
      </c>
    </row>
    <row r="99" spans="1:24" ht="12.75">
      <c r="A99" s="8">
        <v>39448</v>
      </c>
      <c r="B99" s="2">
        <v>1</v>
      </c>
      <c r="D99" s="10">
        <v>0</v>
      </c>
      <c r="E99" s="13">
        <v>1.14</v>
      </c>
      <c r="F99" s="20">
        <v>3</v>
      </c>
      <c r="G99" s="20">
        <v>1110</v>
      </c>
      <c r="H99" s="31">
        <v>1115</v>
      </c>
      <c r="I99" s="13">
        <v>1.21</v>
      </c>
      <c r="J99" s="13">
        <v>1.31</v>
      </c>
      <c r="K99" s="13">
        <v>1.2</v>
      </c>
      <c r="L99" s="13">
        <v>1.2</v>
      </c>
      <c r="M99" s="17">
        <v>0</v>
      </c>
      <c r="N99" s="13">
        <f>P99-0.2</f>
        <v>-1.16</v>
      </c>
      <c r="O99" s="13">
        <f>P99-0.1</f>
        <v>-1.06</v>
      </c>
      <c r="P99" s="21">
        <v>-0.96</v>
      </c>
      <c r="Q99" s="22">
        <f>P99+0.1</f>
        <v>-0.86</v>
      </c>
      <c r="R99" s="33">
        <f>P99+0.2</f>
        <v>-0.76</v>
      </c>
      <c r="S99" s="19">
        <f t="shared" si="0"/>
        <v>4.8100000000000005</v>
      </c>
      <c r="T99" s="19">
        <f t="shared" si="1"/>
        <v>4.8100000000000005</v>
      </c>
      <c r="U99" s="22">
        <f t="shared" si="2"/>
        <v>2.16</v>
      </c>
      <c r="V99" s="13">
        <f t="shared" si="3"/>
        <v>1.9600000000000002</v>
      </c>
      <c r="W99" s="13">
        <f t="shared" si="4"/>
        <v>2.66</v>
      </c>
      <c r="X99" s="17">
        <f t="shared" si="5"/>
        <v>2.26</v>
      </c>
    </row>
    <row r="100" spans="1:24" ht="12.75">
      <c r="A100" s="8">
        <v>39449</v>
      </c>
      <c r="B100" s="2">
        <v>2</v>
      </c>
      <c r="D100" s="10">
        <v>0</v>
      </c>
      <c r="E100" s="13">
        <v>1.11</v>
      </c>
      <c r="F100" s="20"/>
      <c r="G100" s="20"/>
      <c r="H100" s="31"/>
      <c r="I100" s="13"/>
      <c r="J100" s="13"/>
      <c r="K100" s="13"/>
      <c r="L100" s="13"/>
      <c r="M100" s="17"/>
      <c r="N100" s="13"/>
      <c r="O100" s="13"/>
      <c r="Q100" s="22"/>
      <c r="R100" s="33"/>
      <c r="S100" s="19">
        <f t="shared" si="0"/>
        <v>4.84</v>
      </c>
      <c r="T100" s="19">
        <f t="shared" si="1"/>
        <v>4.84</v>
      </c>
      <c r="U100" s="22">
        <f t="shared" si="2"/>
        <v>2.1899999999999995</v>
      </c>
      <c r="V100" s="13">
        <f t="shared" si="3"/>
        <v>1.99</v>
      </c>
      <c r="W100" s="13">
        <f t="shared" si="4"/>
        <v>2.6899999999999995</v>
      </c>
      <c r="X100" s="17">
        <f t="shared" si="5"/>
        <v>2.29</v>
      </c>
    </row>
    <row r="101" spans="1:24" ht="12.75">
      <c r="A101" s="8">
        <v>39450</v>
      </c>
      <c r="B101" s="2">
        <v>3</v>
      </c>
      <c r="D101" s="10">
        <v>0</v>
      </c>
      <c r="E101" s="13">
        <v>1.09</v>
      </c>
      <c r="F101" s="20"/>
      <c r="G101" s="20"/>
      <c r="H101" s="31"/>
      <c r="I101" s="13"/>
      <c r="J101" s="13"/>
      <c r="K101" s="13"/>
      <c r="L101" s="13"/>
      <c r="M101" s="17"/>
      <c r="N101" s="13"/>
      <c r="O101" s="13"/>
      <c r="Q101" s="13"/>
      <c r="R101" s="17"/>
      <c r="S101" s="19">
        <f t="shared" si="0"/>
        <v>4.86</v>
      </c>
      <c r="T101" s="19">
        <f t="shared" si="1"/>
        <v>4.86</v>
      </c>
      <c r="U101" s="22">
        <f t="shared" si="2"/>
        <v>2.21</v>
      </c>
      <c r="V101" s="13">
        <f t="shared" si="3"/>
        <v>2.01</v>
      </c>
      <c r="W101" s="13">
        <f t="shared" si="4"/>
        <v>2.71</v>
      </c>
      <c r="X101" s="17">
        <f t="shared" si="5"/>
        <v>2.3099999999999996</v>
      </c>
    </row>
    <row r="102" spans="1:24" ht="12.75">
      <c r="A102" s="8">
        <v>39451</v>
      </c>
      <c r="B102" s="2">
        <v>4</v>
      </c>
      <c r="D102" s="10">
        <v>4</v>
      </c>
      <c r="E102" s="13">
        <v>1.12</v>
      </c>
      <c r="F102" s="20"/>
      <c r="G102" s="20"/>
      <c r="H102" s="31"/>
      <c r="I102" s="13"/>
      <c r="J102" s="13"/>
      <c r="K102" s="13"/>
      <c r="L102" s="13"/>
      <c r="M102" s="17"/>
      <c r="N102" s="13"/>
      <c r="O102" s="13"/>
      <c r="Q102" s="22"/>
      <c r="R102" s="33"/>
      <c r="S102" s="19">
        <f t="shared" si="0"/>
        <v>4.83</v>
      </c>
      <c r="T102" s="19">
        <f t="shared" si="1"/>
        <v>4.83</v>
      </c>
      <c r="U102" s="22">
        <f t="shared" si="2"/>
        <v>2.1799999999999997</v>
      </c>
      <c r="V102" s="13">
        <f t="shared" si="3"/>
        <v>1.98</v>
      </c>
      <c r="W102" s="13">
        <f t="shared" si="4"/>
        <v>2.6799999999999997</v>
      </c>
      <c r="X102" s="17">
        <f t="shared" si="5"/>
        <v>2.28</v>
      </c>
    </row>
    <row r="103" spans="1:24" ht="12.75">
      <c r="A103" s="8">
        <v>39452</v>
      </c>
      <c r="B103" s="2">
        <v>5</v>
      </c>
      <c r="D103" s="10">
        <v>36</v>
      </c>
      <c r="E103" s="13">
        <v>1.23</v>
      </c>
      <c r="F103" s="20"/>
      <c r="G103" s="20"/>
      <c r="H103" s="31"/>
      <c r="I103" s="13"/>
      <c r="J103" s="13"/>
      <c r="K103" s="13"/>
      <c r="L103" s="13"/>
      <c r="M103" s="17"/>
      <c r="N103" s="13"/>
      <c r="O103" s="13"/>
      <c r="R103" s="33"/>
      <c r="S103" s="19">
        <f t="shared" si="0"/>
        <v>4.720000000000001</v>
      </c>
      <c r="T103" s="19">
        <f t="shared" si="1"/>
        <v>4.720000000000001</v>
      </c>
      <c r="U103" s="22">
        <f t="shared" si="2"/>
        <v>2.07</v>
      </c>
      <c r="V103" s="13">
        <f t="shared" si="3"/>
        <v>1.87</v>
      </c>
      <c r="W103" s="13">
        <f t="shared" si="4"/>
        <v>2.57</v>
      </c>
      <c r="X103" s="17">
        <f t="shared" si="5"/>
        <v>2.17</v>
      </c>
    </row>
    <row r="104" spans="1:24" ht="12.75">
      <c r="A104" s="8">
        <v>39453</v>
      </c>
      <c r="B104" s="2">
        <v>6</v>
      </c>
      <c r="D104" s="10">
        <v>22</v>
      </c>
      <c r="E104" s="13">
        <v>1.66</v>
      </c>
      <c r="F104" s="20"/>
      <c r="G104" s="20"/>
      <c r="H104" s="31"/>
      <c r="I104" s="13"/>
      <c r="J104" s="13"/>
      <c r="K104" s="13"/>
      <c r="L104" s="13"/>
      <c r="M104" s="17"/>
      <c r="N104" s="13"/>
      <c r="O104" s="13"/>
      <c r="Q104" s="13"/>
      <c r="R104" s="17"/>
      <c r="S104" s="19">
        <f t="shared" si="0"/>
        <v>4.29</v>
      </c>
      <c r="T104" s="19">
        <f t="shared" si="1"/>
        <v>4.29</v>
      </c>
      <c r="U104" s="22">
        <f t="shared" si="2"/>
        <v>1.64</v>
      </c>
      <c r="V104" s="13">
        <f t="shared" si="3"/>
        <v>1.4400000000000002</v>
      </c>
      <c r="W104" s="13">
        <f t="shared" si="4"/>
        <v>2.1399999999999997</v>
      </c>
      <c r="X104" s="17">
        <f t="shared" si="5"/>
        <v>1.74</v>
      </c>
    </row>
    <row r="105" spans="1:24" ht="12.75">
      <c r="A105" s="8">
        <v>39454</v>
      </c>
      <c r="B105" s="2">
        <v>7</v>
      </c>
      <c r="D105" s="10">
        <v>14</v>
      </c>
      <c r="E105" s="13">
        <v>1.66</v>
      </c>
      <c r="F105" s="20"/>
      <c r="G105" s="20"/>
      <c r="H105" s="31"/>
      <c r="I105" s="13"/>
      <c r="J105" s="13"/>
      <c r="K105" s="13"/>
      <c r="L105" s="13"/>
      <c r="M105" s="17"/>
      <c r="N105" s="13"/>
      <c r="O105" s="13"/>
      <c r="Q105" s="13"/>
      <c r="R105" s="17"/>
      <c r="S105" s="19">
        <f t="shared" si="0"/>
        <v>4.29</v>
      </c>
      <c r="T105" s="19">
        <f t="shared" si="1"/>
        <v>4.29</v>
      </c>
      <c r="U105" s="22">
        <f t="shared" si="2"/>
        <v>1.64</v>
      </c>
      <c r="V105" s="13">
        <f t="shared" si="3"/>
        <v>1.4400000000000002</v>
      </c>
      <c r="W105" s="13">
        <f t="shared" si="4"/>
        <v>2.1399999999999997</v>
      </c>
      <c r="X105" s="17">
        <f t="shared" si="5"/>
        <v>1.74</v>
      </c>
    </row>
    <row r="106" spans="1:24" ht="12.75">
      <c r="A106" s="8">
        <v>39455</v>
      </c>
      <c r="B106" s="2">
        <v>8</v>
      </c>
      <c r="D106" s="10">
        <v>4</v>
      </c>
      <c r="E106" s="13">
        <v>1.67</v>
      </c>
      <c r="F106" s="20"/>
      <c r="G106" s="20"/>
      <c r="H106" s="31"/>
      <c r="I106" s="13"/>
      <c r="J106" s="13"/>
      <c r="K106" s="13"/>
      <c r="L106" s="13"/>
      <c r="M106" s="17"/>
      <c r="N106" s="13"/>
      <c r="O106" s="13"/>
      <c r="Q106" s="22"/>
      <c r="R106" s="33"/>
      <c r="S106" s="19">
        <f t="shared" si="0"/>
        <v>4.28</v>
      </c>
      <c r="T106" s="19">
        <f t="shared" si="1"/>
        <v>4.28</v>
      </c>
      <c r="U106" s="22">
        <f t="shared" si="2"/>
        <v>1.63</v>
      </c>
      <c r="V106" s="13">
        <f t="shared" si="3"/>
        <v>1.4300000000000002</v>
      </c>
      <c r="W106" s="13">
        <f t="shared" si="4"/>
        <v>2.13</v>
      </c>
      <c r="X106" s="17">
        <f t="shared" si="5"/>
        <v>1.73</v>
      </c>
    </row>
    <row r="107" spans="1:24" ht="12.75">
      <c r="A107" s="8">
        <v>39456</v>
      </c>
      <c r="B107" s="2">
        <v>9</v>
      </c>
      <c r="D107" s="10">
        <v>19</v>
      </c>
      <c r="E107" s="13">
        <v>1.7</v>
      </c>
      <c r="F107" s="20"/>
      <c r="G107" s="20"/>
      <c r="H107" s="31"/>
      <c r="I107" s="13"/>
      <c r="J107" s="13"/>
      <c r="K107" s="13"/>
      <c r="L107" s="13"/>
      <c r="M107" s="17"/>
      <c r="N107" s="13"/>
      <c r="P107" s="19" t="s">
        <v>43</v>
      </c>
      <c r="R107" s="33"/>
      <c r="S107" s="19">
        <f t="shared" si="0"/>
        <v>4.25</v>
      </c>
      <c r="T107" s="19">
        <f t="shared" si="1"/>
        <v>4.25</v>
      </c>
      <c r="U107" s="22">
        <f t="shared" si="2"/>
        <v>1.5999999999999999</v>
      </c>
      <c r="V107" s="13">
        <f t="shared" si="3"/>
        <v>1.4000000000000001</v>
      </c>
      <c r="W107" s="13">
        <f t="shared" si="4"/>
        <v>2.0999999999999996</v>
      </c>
      <c r="X107" s="17">
        <f t="shared" si="5"/>
        <v>1.7</v>
      </c>
    </row>
    <row r="108" spans="1:24" ht="12.75">
      <c r="A108" s="8">
        <v>39457</v>
      </c>
      <c r="B108" s="2">
        <v>10</v>
      </c>
      <c r="D108" s="10">
        <v>0</v>
      </c>
      <c r="E108" s="13">
        <v>1.78</v>
      </c>
      <c r="F108" s="20"/>
      <c r="G108" s="20"/>
      <c r="H108" s="31"/>
      <c r="I108" s="13"/>
      <c r="J108" s="13"/>
      <c r="K108" s="13"/>
      <c r="L108" s="13"/>
      <c r="M108" s="17"/>
      <c r="N108" s="13"/>
      <c r="O108" s="13"/>
      <c r="P108" s="19" t="s">
        <v>44</v>
      </c>
      <c r="Q108" s="13"/>
      <c r="R108" s="17"/>
      <c r="S108" s="19">
        <f t="shared" si="0"/>
        <v>4.17</v>
      </c>
      <c r="T108" s="19">
        <f t="shared" si="1"/>
        <v>4.17</v>
      </c>
      <c r="U108" s="22">
        <f t="shared" si="2"/>
        <v>1.5199999999999998</v>
      </c>
      <c r="V108" s="13">
        <f t="shared" si="3"/>
        <v>1.32</v>
      </c>
      <c r="W108" s="13">
        <f t="shared" si="4"/>
        <v>2.0199999999999996</v>
      </c>
      <c r="X108" s="17">
        <f t="shared" si="5"/>
        <v>1.6199999999999999</v>
      </c>
    </row>
    <row r="109" spans="1:24" ht="12.75">
      <c r="A109" s="8">
        <v>39458</v>
      </c>
      <c r="B109" s="2">
        <v>11</v>
      </c>
      <c r="D109" s="10">
        <v>10</v>
      </c>
      <c r="E109" s="13">
        <v>1.74</v>
      </c>
      <c r="F109" s="20"/>
      <c r="G109" s="20">
        <v>1025</v>
      </c>
      <c r="H109" s="31">
        <v>1030</v>
      </c>
      <c r="I109" s="13">
        <v>1.78</v>
      </c>
      <c r="J109" s="13">
        <v>1.88</v>
      </c>
      <c r="K109" s="13">
        <v>1.77</v>
      </c>
      <c r="L109" s="13">
        <v>1.78</v>
      </c>
      <c r="M109" s="17">
        <v>0</v>
      </c>
      <c r="N109" s="13">
        <f>E109*-1</f>
        <v>-1.74</v>
      </c>
      <c r="O109" s="13">
        <f aca="true" t="shared" si="6" ref="O109:R134">N109-0.1</f>
        <v>-1.84</v>
      </c>
      <c r="P109" s="13">
        <f t="shared" si="6"/>
        <v>-1.9400000000000002</v>
      </c>
      <c r="Q109" s="13">
        <f t="shared" si="6"/>
        <v>-2.04</v>
      </c>
      <c r="R109" s="17">
        <f t="shared" si="6"/>
        <v>-2.14</v>
      </c>
      <c r="S109" s="19">
        <f t="shared" si="0"/>
        <v>4.21</v>
      </c>
      <c r="T109" s="19">
        <f t="shared" si="1"/>
        <v>4.21</v>
      </c>
      <c r="U109" s="22">
        <f t="shared" si="2"/>
        <v>1.5599999999999998</v>
      </c>
      <c r="V109" s="13">
        <f t="shared" si="3"/>
        <v>1.36</v>
      </c>
      <c r="W109" s="13">
        <f t="shared" si="4"/>
        <v>2.0599999999999996</v>
      </c>
      <c r="X109" s="17">
        <f t="shared" si="5"/>
        <v>1.66</v>
      </c>
    </row>
    <row r="110" spans="1:24" ht="12.75">
      <c r="A110" s="8">
        <v>39459</v>
      </c>
      <c r="B110" s="2">
        <v>12</v>
      </c>
      <c r="D110" s="10">
        <v>1</v>
      </c>
      <c r="E110" s="13">
        <v>1.77</v>
      </c>
      <c r="F110" s="20"/>
      <c r="G110" s="20">
        <v>955</v>
      </c>
      <c r="H110" s="31">
        <v>1000</v>
      </c>
      <c r="I110" s="13">
        <v>1.87</v>
      </c>
      <c r="J110" s="13">
        <v>1.98</v>
      </c>
      <c r="K110" s="13">
        <v>1.85</v>
      </c>
      <c r="L110" s="13">
        <v>1.86</v>
      </c>
      <c r="M110" s="17">
        <v>0.01</v>
      </c>
      <c r="N110" s="13">
        <f aca="true" t="shared" si="7" ref="N110:N208">E110*-1</f>
        <v>-1.77</v>
      </c>
      <c r="O110" s="13">
        <f t="shared" si="6"/>
        <v>-1.87</v>
      </c>
      <c r="P110" s="13">
        <f t="shared" si="6"/>
        <v>-1.9700000000000002</v>
      </c>
      <c r="Q110" s="13">
        <f t="shared" si="6"/>
        <v>-2.0700000000000003</v>
      </c>
      <c r="R110" s="17">
        <f t="shared" si="6"/>
        <v>-2.1700000000000004</v>
      </c>
      <c r="S110" s="19">
        <f t="shared" si="0"/>
        <v>4.18</v>
      </c>
      <c r="T110" s="19">
        <f t="shared" si="1"/>
        <v>4.18</v>
      </c>
      <c r="U110" s="22">
        <f t="shared" si="2"/>
        <v>1.5299999999999998</v>
      </c>
      <c r="V110" s="13">
        <f t="shared" si="3"/>
        <v>1.33</v>
      </c>
      <c r="W110" s="13">
        <f t="shared" si="4"/>
        <v>2.03</v>
      </c>
      <c r="X110" s="17">
        <f t="shared" si="5"/>
        <v>1.63</v>
      </c>
    </row>
    <row r="111" spans="1:24" ht="12.75">
      <c r="A111" s="8">
        <v>39460</v>
      </c>
      <c r="B111" s="2">
        <v>13</v>
      </c>
      <c r="D111" s="10">
        <v>0</v>
      </c>
      <c r="E111" s="13">
        <v>1.69</v>
      </c>
      <c r="F111" s="20"/>
      <c r="G111" s="34"/>
      <c r="I111" s="23"/>
      <c r="J111" s="13"/>
      <c r="K111" s="13"/>
      <c r="L111" s="13"/>
      <c r="M111" s="17"/>
      <c r="N111" s="13">
        <f t="shared" si="7"/>
        <v>-1.69</v>
      </c>
      <c r="O111" s="13">
        <f t="shared" si="6"/>
        <v>-1.79</v>
      </c>
      <c r="P111" s="13">
        <f t="shared" si="6"/>
        <v>-1.8900000000000001</v>
      </c>
      <c r="Q111" s="13">
        <f t="shared" si="6"/>
        <v>-1.9900000000000002</v>
      </c>
      <c r="R111" s="17">
        <f t="shared" si="6"/>
        <v>-2.0900000000000003</v>
      </c>
      <c r="S111" s="19">
        <f t="shared" si="0"/>
        <v>4.26</v>
      </c>
      <c r="T111" s="19">
        <f t="shared" si="1"/>
        <v>4.26</v>
      </c>
      <c r="U111" s="22">
        <f t="shared" si="2"/>
        <v>1.6099999999999999</v>
      </c>
      <c r="V111" s="13">
        <f t="shared" si="3"/>
        <v>1.4100000000000001</v>
      </c>
      <c r="W111" s="13">
        <f t="shared" si="4"/>
        <v>2.11</v>
      </c>
      <c r="X111" s="17">
        <f t="shared" si="5"/>
        <v>1.71</v>
      </c>
    </row>
    <row r="112" spans="1:24" ht="12.75">
      <c r="A112" s="8">
        <v>39461</v>
      </c>
      <c r="B112" s="2">
        <v>14</v>
      </c>
      <c r="D112" s="10">
        <v>0</v>
      </c>
      <c r="E112" s="13">
        <v>1.63</v>
      </c>
      <c r="F112" s="20"/>
      <c r="G112" s="20"/>
      <c r="H112" s="31"/>
      <c r="I112" s="13"/>
      <c r="J112" s="13"/>
      <c r="K112" s="13"/>
      <c r="L112" s="13"/>
      <c r="M112" s="17"/>
      <c r="N112" s="13">
        <f t="shared" si="7"/>
        <v>-1.63</v>
      </c>
      <c r="O112" s="13">
        <f t="shared" si="6"/>
        <v>-1.73</v>
      </c>
      <c r="P112" s="13">
        <f t="shared" si="6"/>
        <v>-1.83</v>
      </c>
      <c r="Q112" s="13">
        <f t="shared" si="6"/>
        <v>-1.9300000000000002</v>
      </c>
      <c r="R112" s="17">
        <f t="shared" si="6"/>
        <v>-2.0300000000000002</v>
      </c>
      <c r="S112" s="19">
        <f t="shared" si="0"/>
        <v>4.32</v>
      </c>
      <c r="T112" s="19">
        <f t="shared" si="1"/>
        <v>4.32</v>
      </c>
      <c r="U112" s="22">
        <f t="shared" si="2"/>
        <v>1.67</v>
      </c>
      <c r="V112" s="13">
        <f t="shared" si="3"/>
        <v>1.4700000000000002</v>
      </c>
      <c r="W112" s="13">
        <f t="shared" si="4"/>
        <v>2.17</v>
      </c>
      <c r="X112" s="17">
        <f t="shared" si="5"/>
        <v>1.77</v>
      </c>
    </row>
    <row r="113" spans="1:24" ht="12.75">
      <c r="A113" s="8">
        <v>39462</v>
      </c>
      <c r="B113" s="2">
        <v>15</v>
      </c>
      <c r="D113" s="10">
        <v>1</v>
      </c>
      <c r="E113" s="13">
        <v>1.58</v>
      </c>
      <c r="F113" s="20"/>
      <c r="G113" s="20"/>
      <c r="H113" s="31"/>
      <c r="I113" s="13"/>
      <c r="J113" s="13"/>
      <c r="K113" s="13"/>
      <c r="L113" s="13"/>
      <c r="M113" s="17"/>
      <c r="N113" s="13">
        <f t="shared" si="7"/>
        <v>-1.58</v>
      </c>
      <c r="O113" s="13">
        <f t="shared" si="6"/>
        <v>-1.6800000000000002</v>
      </c>
      <c r="P113" s="13">
        <f t="shared" si="6"/>
        <v>-1.7800000000000002</v>
      </c>
      <c r="Q113" s="13">
        <f t="shared" si="6"/>
        <v>-1.8800000000000003</v>
      </c>
      <c r="R113" s="17">
        <f t="shared" si="6"/>
        <v>-1.9800000000000004</v>
      </c>
      <c r="S113" s="19">
        <f t="shared" si="0"/>
        <v>4.37</v>
      </c>
      <c r="T113" s="19">
        <f t="shared" si="1"/>
        <v>4.37</v>
      </c>
      <c r="U113" s="22">
        <f t="shared" si="2"/>
        <v>1.7199999999999998</v>
      </c>
      <c r="V113" s="13">
        <f t="shared" si="3"/>
        <v>1.52</v>
      </c>
      <c r="W113" s="13">
        <f t="shared" si="4"/>
        <v>2.2199999999999998</v>
      </c>
      <c r="X113" s="17">
        <f t="shared" si="5"/>
        <v>1.8199999999999998</v>
      </c>
    </row>
    <row r="114" spans="1:24" ht="12.75">
      <c r="A114" s="8">
        <v>39463</v>
      </c>
      <c r="B114" s="2">
        <v>16</v>
      </c>
      <c r="D114" s="10">
        <v>2</v>
      </c>
      <c r="E114" s="13">
        <v>1.58</v>
      </c>
      <c r="F114" s="20"/>
      <c r="G114" s="20"/>
      <c r="H114" s="31"/>
      <c r="I114" s="13"/>
      <c r="J114" s="13"/>
      <c r="K114" s="13"/>
      <c r="L114" s="13"/>
      <c r="M114" s="17"/>
      <c r="N114" s="13">
        <f t="shared" si="7"/>
        <v>-1.58</v>
      </c>
      <c r="O114" s="13">
        <f t="shared" si="6"/>
        <v>-1.6800000000000002</v>
      </c>
      <c r="P114" s="13">
        <f t="shared" si="6"/>
        <v>-1.7800000000000002</v>
      </c>
      <c r="Q114" s="13">
        <f t="shared" si="6"/>
        <v>-1.8800000000000003</v>
      </c>
      <c r="R114" s="17">
        <f t="shared" si="6"/>
        <v>-1.9800000000000004</v>
      </c>
      <c r="S114" s="19">
        <f t="shared" si="0"/>
        <v>4.37</v>
      </c>
      <c r="T114" s="19">
        <f t="shared" si="1"/>
        <v>4.37</v>
      </c>
      <c r="U114" s="22">
        <f t="shared" si="2"/>
        <v>1.7199999999999998</v>
      </c>
      <c r="V114" s="13">
        <f t="shared" si="3"/>
        <v>1.52</v>
      </c>
      <c r="W114" s="13">
        <f t="shared" si="4"/>
        <v>2.2199999999999998</v>
      </c>
      <c r="X114" s="17">
        <f t="shared" si="5"/>
        <v>1.8199999999999998</v>
      </c>
    </row>
    <row r="115" spans="1:24" ht="12.75">
      <c r="A115" s="8">
        <v>39464</v>
      </c>
      <c r="B115" s="2">
        <v>17</v>
      </c>
      <c r="D115" s="10">
        <v>1</v>
      </c>
      <c r="E115" s="13">
        <v>1.54</v>
      </c>
      <c r="F115" s="20"/>
      <c r="G115" s="20"/>
      <c r="H115" s="31"/>
      <c r="I115" s="13"/>
      <c r="J115" s="13"/>
      <c r="K115" s="13"/>
      <c r="L115" s="13"/>
      <c r="M115" s="17"/>
      <c r="N115" s="13">
        <f t="shared" si="7"/>
        <v>-1.54</v>
      </c>
      <c r="O115" s="13">
        <f t="shared" si="6"/>
        <v>-1.6400000000000001</v>
      </c>
      <c r="P115" s="13">
        <f t="shared" si="6"/>
        <v>-1.7400000000000002</v>
      </c>
      <c r="Q115" s="13">
        <f t="shared" si="6"/>
        <v>-1.8400000000000003</v>
      </c>
      <c r="R115" s="17">
        <f t="shared" si="6"/>
        <v>-1.9400000000000004</v>
      </c>
      <c r="S115" s="19">
        <f t="shared" si="0"/>
        <v>4.41</v>
      </c>
      <c r="T115" s="19">
        <f t="shared" si="1"/>
        <v>4.41</v>
      </c>
      <c r="U115" s="22">
        <f t="shared" si="2"/>
        <v>1.7599999999999998</v>
      </c>
      <c r="V115" s="13">
        <f t="shared" si="3"/>
        <v>1.56</v>
      </c>
      <c r="W115" s="13">
        <f t="shared" si="4"/>
        <v>2.26</v>
      </c>
      <c r="X115" s="17">
        <f t="shared" si="5"/>
        <v>1.8599999999999999</v>
      </c>
    </row>
    <row r="116" spans="1:24" ht="12.75">
      <c r="A116" s="8">
        <v>39465</v>
      </c>
      <c r="B116" s="2">
        <v>18</v>
      </c>
      <c r="D116" s="10">
        <v>4</v>
      </c>
      <c r="E116" s="13">
        <v>1.54</v>
      </c>
      <c r="F116" s="20"/>
      <c r="G116" s="20"/>
      <c r="H116" s="31"/>
      <c r="I116" s="13"/>
      <c r="J116" s="13"/>
      <c r="K116" s="13"/>
      <c r="L116" s="13"/>
      <c r="M116" s="17"/>
      <c r="N116" s="13">
        <f t="shared" si="7"/>
        <v>-1.54</v>
      </c>
      <c r="O116" s="13">
        <f t="shared" si="6"/>
        <v>-1.6400000000000001</v>
      </c>
      <c r="P116" s="13">
        <f t="shared" si="6"/>
        <v>-1.7400000000000002</v>
      </c>
      <c r="Q116" s="13">
        <f t="shared" si="6"/>
        <v>-1.8400000000000003</v>
      </c>
      <c r="R116" s="17">
        <f t="shared" si="6"/>
        <v>-1.9400000000000004</v>
      </c>
      <c r="S116" s="19">
        <f t="shared" si="0"/>
        <v>4.41</v>
      </c>
      <c r="T116" s="19">
        <f t="shared" si="1"/>
        <v>4.41</v>
      </c>
      <c r="U116" s="22">
        <f t="shared" si="2"/>
        <v>1.7599999999999998</v>
      </c>
      <c r="V116" s="13">
        <f t="shared" si="3"/>
        <v>1.56</v>
      </c>
      <c r="W116" s="13">
        <f t="shared" si="4"/>
        <v>2.26</v>
      </c>
      <c r="X116" s="17">
        <f t="shared" si="5"/>
        <v>1.8599999999999999</v>
      </c>
    </row>
    <row r="117" spans="1:24" ht="12.75">
      <c r="A117" s="8">
        <v>39466</v>
      </c>
      <c r="B117" s="2">
        <v>19</v>
      </c>
      <c r="D117" s="10">
        <v>1</v>
      </c>
      <c r="E117" s="13">
        <v>1.54</v>
      </c>
      <c r="F117" s="20"/>
      <c r="G117" s="20">
        <v>1340</v>
      </c>
      <c r="H117" s="31">
        <v>1345</v>
      </c>
      <c r="I117" s="13">
        <v>1.62</v>
      </c>
      <c r="J117" s="13">
        <v>1.61</v>
      </c>
      <c r="K117" s="13"/>
      <c r="L117" s="13">
        <v>1.66</v>
      </c>
      <c r="M117" s="17">
        <v>0</v>
      </c>
      <c r="N117" s="13">
        <f t="shared" si="7"/>
        <v>-1.54</v>
      </c>
      <c r="O117" s="13">
        <f t="shared" si="6"/>
        <v>-1.6400000000000001</v>
      </c>
      <c r="P117" s="13">
        <f t="shared" si="6"/>
        <v>-1.7400000000000002</v>
      </c>
      <c r="Q117" s="13">
        <f t="shared" si="6"/>
        <v>-1.8400000000000003</v>
      </c>
      <c r="R117" s="17">
        <f t="shared" si="6"/>
        <v>-1.9400000000000004</v>
      </c>
      <c r="S117" s="19">
        <f t="shared" si="0"/>
        <v>4.41</v>
      </c>
      <c r="T117" s="19">
        <f t="shared" si="1"/>
        <v>4.41</v>
      </c>
      <c r="U117" s="22">
        <f t="shared" si="2"/>
        <v>1.7599999999999998</v>
      </c>
      <c r="V117" s="13">
        <f t="shared" si="3"/>
        <v>1.56</v>
      </c>
      <c r="W117" s="13">
        <f t="shared" si="4"/>
        <v>2.26</v>
      </c>
      <c r="X117" s="17">
        <f t="shared" si="5"/>
        <v>1.8599999999999999</v>
      </c>
    </row>
    <row r="118" spans="1:24" ht="12.75">
      <c r="A118" s="8">
        <v>39467</v>
      </c>
      <c r="B118" s="2">
        <v>20</v>
      </c>
      <c r="D118" s="10">
        <v>0</v>
      </c>
      <c r="E118" s="13">
        <v>1.51</v>
      </c>
      <c r="F118" s="20"/>
      <c r="G118" s="20"/>
      <c r="H118" s="31"/>
      <c r="I118" s="13"/>
      <c r="J118" s="13"/>
      <c r="K118" s="13"/>
      <c r="L118" s="13"/>
      <c r="M118" s="17"/>
      <c r="N118" s="13">
        <f t="shared" si="7"/>
        <v>-1.51</v>
      </c>
      <c r="O118" s="13">
        <f t="shared" si="6"/>
        <v>-1.61</v>
      </c>
      <c r="P118" s="13">
        <f t="shared" si="6"/>
        <v>-1.7100000000000002</v>
      </c>
      <c r="Q118" s="13">
        <f t="shared" si="6"/>
        <v>-1.8100000000000003</v>
      </c>
      <c r="R118" s="17">
        <f t="shared" si="6"/>
        <v>-1.9100000000000004</v>
      </c>
      <c r="S118" s="19">
        <f t="shared" si="0"/>
        <v>4.44</v>
      </c>
      <c r="T118" s="19">
        <f t="shared" si="1"/>
        <v>4.44</v>
      </c>
      <c r="U118" s="22">
        <f t="shared" si="2"/>
        <v>1.7899999999999998</v>
      </c>
      <c r="V118" s="13">
        <f t="shared" si="3"/>
        <v>1.59</v>
      </c>
      <c r="W118" s="13">
        <f t="shared" si="4"/>
        <v>2.29</v>
      </c>
      <c r="X118" s="17">
        <f t="shared" si="5"/>
        <v>1.89</v>
      </c>
    </row>
    <row r="119" spans="1:24" ht="12.75">
      <c r="A119" s="8">
        <v>39468</v>
      </c>
      <c r="B119" s="2">
        <v>21</v>
      </c>
      <c r="D119" s="10">
        <v>0</v>
      </c>
      <c r="E119" s="13">
        <v>1.49</v>
      </c>
      <c r="F119" s="20"/>
      <c r="G119" s="20"/>
      <c r="H119" s="31"/>
      <c r="I119" s="13"/>
      <c r="J119" s="13"/>
      <c r="K119" s="13"/>
      <c r="L119" s="13"/>
      <c r="M119" s="17"/>
      <c r="N119" s="13">
        <f t="shared" si="7"/>
        <v>-1.49</v>
      </c>
      <c r="O119" s="13">
        <f t="shared" si="6"/>
        <v>-1.59</v>
      </c>
      <c r="P119" s="13">
        <f t="shared" si="6"/>
        <v>-1.6900000000000002</v>
      </c>
      <c r="Q119" s="13">
        <f t="shared" si="6"/>
        <v>-1.7900000000000003</v>
      </c>
      <c r="R119" s="17">
        <f t="shared" si="6"/>
        <v>-1.8900000000000003</v>
      </c>
      <c r="S119" s="19">
        <f t="shared" si="0"/>
        <v>4.46</v>
      </c>
      <c r="T119" s="19">
        <f t="shared" si="1"/>
        <v>4.46</v>
      </c>
      <c r="U119" s="22">
        <f t="shared" si="2"/>
        <v>1.8099999999999998</v>
      </c>
      <c r="V119" s="13">
        <f t="shared" si="3"/>
        <v>1.61</v>
      </c>
      <c r="W119" s="13">
        <f t="shared" si="4"/>
        <v>2.3099999999999996</v>
      </c>
      <c r="X119" s="17">
        <f t="shared" si="5"/>
        <v>1.91</v>
      </c>
    </row>
    <row r="120" spans="1:24" ht="12.75">
      <c r="A120" s="8">
        <v>39469</v>
      </c>
      <c r="B120" s="2">
        <v>22</v>
      </c>
      <c r="D120" s="10">
        <v>0</v>
      </c>
      <c r="E120" s="13">
        <v>1.47</v>
      </c>
      <c r="F120" s="20"/>
      <c r="G120" s="20"/>
      <c r="H120" s="31"/>
      <c r="I120" s="13"/>
      <c r="J120" s="13"/>
      <c r="K120" s="13"/>
      <c r="L120" s="13"/>
      <c r="M120" s="17"/>
      <c r="N120" s="13">
        <f t="shared" si="7"/>
        <v>-1.47</v>
      </c>
      <c r="O120" s="13">
        <f t="shared" si="6"/>
        <v>-1.57</v>
      </c>
      <c r="P120" s="13">
        <f t="shared" si="6"/>
        <v>-1.6700000000000002</v>
      </c>
      <c r="Q120" s="13">
        <f t="shared" si="6"/>
        <v>-1.7700000000000002</v>
      </c>
      <c r="R120" s="17">
        <f t="shared" si="6"/>
        <v>-1.8700000000000003</v>
      </c>
      <c r="S120" s="19">
        <f t="shared" si="0"/>
        <v>4.48</v>
      </c>
      <c r="T120" s="19">
        <f t="shared" si="1"/>
        <v>4.48</v>
      </c>
      <c r="U120" s="22">
        <f t="shared" si="2"/>
        <v>1.8299999999999998</v>
      </c>
      <c r="V120" s="13">
        <f t="shared" si="3"/>
        <v>1.6300000000000001</v>
      </c>
      <c r="W120" s="13">
        <f t="shared" si="4"/>
        <v>2.33</v>
      </c>
      <c r="X120" s="17">
        <f t="shared" si="5"/>
        <v>1.93</v>
      </c>
    </row>
    <row r="121" spans="1:24" ht="12.75">
      <c r="A121" s="8">
        <v>39470</v>
      </c>
      <c r="B121" s="2">
        <v>23</v>
      </c>
      <c r="D121" s="10">
        <v>0</v>
      </c>
      <c r="E121" s="13">
        <v>1.45</v>
      </c>
      <c r="F121" s="20"/>
      <c r="G121" s="20"/>
      <c r="H121" s="31"/>
      <c r="I121" s="13"/>
      <c r="J121" s="13"/>
      <c r="K121" s="13"/>
      <c r="L121" s="13"/>
      <c r="M121" s="17"/>
      <c r="N121" s="13">
        <f t="shared" si="7"/>
        <v>-1.45</v>
      </c>
      <c r="O121" s="13">
        <f t="shared" si="6"/>
        <v>-1.55</v>
      </c>
      <c r="P121" s="13">
        <f t="shared" si="6"/>
        <v>-1.6500000000000001</v>
      </c>
      <c r="Q121" s="13">
        <f t="shared" si="6"/>
        <v>-1.7500000000000002</v>
      </c>
      <c r="R121" s="17">
        <f t="shared" si="6"/>
        <v>-1.8500000000000003</v>
      </c>
      <c r="S121" s="19">
        <f t="shared" si="0"/>
        <v>4.5</v>
      </c>
      <c r="T121" s="19">
        <f t="shared" si="1"/>
        <v>4.5</v>
      </c>
      <c r="U121" s="22">
        <f t="shared" si="2"/>
        <v>1.8499999999999999</v>
      </c>
      <c r="V121" s="13">
        <f t="shared" si="3"/>
        <v>1.6500000000000001</v>
      </c>
      <c r="W121" s="13">
        <f t="shared" si="4"/>
        <v>2.3499999999999996</v>
      </c>
      <c r="X121" s="17">
        <f t="shared" si="5"/>
        <v>1.95</v>
      </c>
    </row>
    <row r="122" spans="1:24" ht="12.75">
      <c r="A122" s="8">
        <v>39471</v>
      </c>
      <c r="B122" s="2">
        <v>24</v>
      </c>
      <c r="D122" s="10">
        <v>13</v>
      </c>
      <c r="E122" s="13">
        <v>1.52</v>
      </c>
      <c r="F122" s="20"/>
      <c r="G122" s="20"/>
      <c r="H122" s="31"/>
      <c r="I122" s="13"/>
      <c r="J122" s="13"/>
      <c r="K122" s="13"/>
      <c r="L122" s="13"/>
      <c r="M122" s="17"/>
      <c r="N122" s="13">
        <f t="shared" si="7"/>
        <v>-1.52</v>
      </c>
      <c r="O122" s="13">
        <f t="shared" si="6"/>
        <v>-1.62</v>
      </c>
      <c r="P122" s="13">
        <f t="shared" si="6"/>
        <v>-1.7200000000000002</v>
      </c>
      <c r="Q122" s="13">
        <f t="shared" si="6"/>
        <v>-1.8200000000000003</v>
      </c>
      <c r="R122" s="17">
        <f t="shared" si="6"/>
        <v>-1.9200000000000004</v>
      </c>
      <c r="S122" s="19">
        <f t="shared" si="0"/>
        <v>4.43</v>
      </c>
      <c r="T122" s="19">
        <f t="shared" si="1"/>
        <v>4.43</v>
      </c>
      <c r="U122" s="22">
        <f t="shared" si="2"/>
        <v>1.7799999999999998</v>
      </c>
      <c r="V122" s="13">
        <f t="shared" si="3"/>
        <v>1.58</v>
      </c>
      <c r="W122" s="13">
        <f t="shared" si="4"/>
        <v>2.28</v>
      </c>
      <c r="X122" s="17">
        <f t="shared" si="5"/>
        <v>1.88</v>
      </c>
    </row>
    <row r="123" spans="1:24" ht="12.75">
      <c r="A123" s="8">
        <v>39472</v>
      </c>
      <c r="B123" s="2">
        <v>25</v>
      </c>
      <c r="D123" s="10">
        <v>2</v>
      </c>
      <c r="E123" s="13">
        <v>1.64</v>
      </c>
      <c r="F123" s="20"/>
      <c r="G123" s="20"/>
      <c r="H123" s="31"/>
      <c r="I123" s="13"/>
      <c r="J123" s="13"/>
      <c r="K123" s="13"/>
      <c r="L123" s="13"/>
      <c r="M123" s="17"/>
      <c r="N123" s="13">
        <f t="shared" si="7"/>
        <v>-1.64</v>
      </c>
      <c r="O123" s="13">
        <f t="shared" si="6"/>
        <v>-1.74</v>
      </c>
      <c r="P123" s="13">
        <f t="shared" si="6"/>
        <v>-1.84</v>
      </c>
      <c r="Q123" s="13">
        <f t="shared" si="6"/>
        <v>-1.9400000000000002</v>
      </c>
      <c r="R123" s="17">
        <f t="shared" si="6"/>
        <v>-2.04</v>
      </c>
      <c r="S123" s="19">
        <f t="shared" si="0"/>
        <v>4.3100000000000005</v>
      </c>
      <c r="T123" s="19">
        <f t="shared" si="1"/>
        <v>4.3100000000000005</v>
      </c>
      <c r="U123" s="22">
        <f t="shared" si="2"/>
        <v>1.66</v>
      </c>
      <c r="V123" s="13">
        <f t="shared" si="3"/>
        <v>1.4600000000000002</v>
      </c>
      <c r="W123" s="13">
        <f t="shared" si="4"/>
        <v>2.16</v>
      </c>
      <c r="X123" s="17">
        <f t="shared" si="5"/>
        <v>1.76</v>
      </c>
    </row>
    <row r="124" spans="1:24" ht="12.75">
      <c r="A124" s="8">
        <v>39473</v>
      </c>
      <c r="B124" s="2">
        <v>26</v>
      </c>
      <c r="D124" s="10">
        <v>0</v>
      </c>
      <c r="E124" s="13">
        <v>1.59</v>
      </c>
      <c r="F124" s="20"/>
      <c r="G124" s="20"/>
      <c r="H124" s="31"/>
      <c r="I124" s="13"/>
      <c r="J124" s="13"/>
      <c r="K124" s="13"/>
      <c r="L124" s="13"/>
      <c r="M124" s="17"/>
      <c r="N124" s="13">
        <f t="shared" si="7"/>
        <v>-1.59</v>
      </c>
      <c r="O124" s="13">
        <f t="shared" si="6"/>
        <v>-1.6900000000000002</v>
      </c>
      <c r="P124" s="13">
        <f t="shared" si="6"/>
        <v>-1.7900000000000003</v>
      </c>
      <c r="Q124" s="13">
        <f t="shared" si="6"/>
        <v>-1.8900000000000003</v>
      </c>
      <c r="R124" s="17">
        <f t="shared" si="6"/>
        <v>-1.9900000000000004</v>
      </c>
      <c r="S124" s="19">
        <f t="shared" si="0"/>
        <v>4.36</v>
      </c>
      <c r="T124" s="19">
        <f t="shared" si="1"/>
        <v>4.36</v>
      </c>
      <c r="U124" s="22">
        <f t="shared" si="2"/>
        <v>1.7099999999999997</v>
      </c>
      <c r="V124" s="13">
        <f t="shared" si="3"/>
        <v>1.51</v>
      </c>
      <c r="W124" s="13">
        <f t="shared" si="4"/>
        <v>2.21</v>
      </c>
      <c r="X124" s="17">
        <f t="shared" si="5"/>
        <v>1.8099999999999998</v>
      </c>
    </row>
    <row r="125" spans="1:24" ht="12.75">
      <c r="A125" s="8">
        <v>39474</v>
      </c>
      <c r="B125" s="2">
        <v>27</v>
      </c>
      <c r="D125" s="10">
        <v>19</v>
      </c>
      <c r="E125" s="13">
        <v>1.57</v>
      </c>
      <c r="F125" s="20"/>
      <c r="G125" s="20"/>
      <c r="H125" s="31"/>
      <c r="I125" s="13"/>
      <c r="J125" s="13"/>
      <c r="K125" s="13"/>
      <c r="L125" s="13"/>
      <c r="M125" s="17"/>
      <c r="N125" s="13">
        <f t="shared" si="7"/>
        <v>-1.57</v>
      </c>
      <c r="O125" s="13">
        <f t="shared" si="6"/>
        <v>-1.6700000000000002</v>
      </c>
      <c r="P125" s="13">
        <f t="shared" si="6"/>
        <v>-1.7700000000000002</v>
      </c>
      <c r="Q125" s="13">
        <f t="shared" si="6"/>
        <v>-1.8700000000000003</v>
      </c>
      <c r="R125" s="17">
        <f t="shared" si="6"/>
        <v>-1.9700000000000004</v>
      </c>
      <c r="S125" s="19">
        <f t="shared" si="0"/>
        <v>4.38</v>
      </c>
      <c r="T125" s="19">
        <f t="shared" si="1"/>
        <v>4.38</v>
      </c>
      <c r="U125" s="22">
        <f t="shared" si="2"/>
        <v>1.7299999999999998</v>
      </c>
      <c r="V125" s="13">
        <f t="shared" si="3"/>
        <v>1.53</v>
      </c>
      <c r="W125" s="13">
        <f t="shared" si="4"/>
        <v>2.2299999999999995</v>
      </c>
      <c r="X125" s="17">
        <f t="shared" si="5"/>
        <v>1.8299999999999998</v>
      </c>
    </row>
    <row r="126" spans="1:24" ht="12.75">
      <c r="A126" s="8">
        <v>39475</v>
      </c>
      <c r="B126" s="2">
        <v>28</v>
      </c>
      <c r="D126" s="10">
        <v>22</v>
      </c>
      <c r="E126" s="13">
        <v>1.87</v>
      </c>
      <c r="F126" s="20"/>
      <c r="G126" s="20"/>
      <c r="H126" s="31"/>
      <c r="I126" s="13"/>
      <c r="J126" s="13"/>
      <c r="K126" s="13"/>
      <c r="L126" s="13"/>
      <c r="M126" s="17"/>
      <c r="N126" s="13">
        <f t="shared" si="7"/>
        <v>-1.87</v>
      </c>
      <c r="O126" s="13">
        <f t="shared" si="6"/>
        <v>-1.9700000000000002</v>
      </c>
      <c r="P126" s="13">
        <f t="shared" si="6"/>
        <v>-2.0700000000000003</v>
      </c>
      <c r="Q126" s="13">
        <f t="shared" si="6"/>
        <v>-2.1700000000000004</v>
      </c>
      <c r="R126" s="17">
        <f t="shared" si="6"/>
        <v>-2.2700000000000005</v>
      </c>
      <c r="S126" s="19">
        <f t="shared" si="0"/>
        <v>4.08</v>
      </c>
      <c r="T126" s="19">
        <f t="shared" si="1"/>
        <v>4.08</v>
      </c>
      <c r="U126" s="22">
        <f t="shared" si="2"/>
        <v>1.4299999999999997</v>
      </c>
      <c r="V126" s="13">
        <f t="shared" si="3"/>
        <v>1.23</v>
      </c>
      <c r="W126" s="13">
        <f t="shared" si="4"/>
        <v>1.9299999999999997</v>
      </c>
      <c r="X126" s="17">
        <f t="shared" si="5"/>
        <v>1.5299999999999998</v>
      </c>
    </row>
    <row r="127" spans="1:24" ht="12.75">
      <c r="A127" s="8">
        <v>39476</v>
      </c>
      <c r="B127" s="2">
        <v>29</v>
      </c>
      <c r="D127" s="10">
        <v>7</v>
      </c>
      <c r="E127" s="13">
        <v>1.88</v>
      </c>
      <c r="F127" s="20"/>
      <c r="G127" s="20"/>
      <c r="H127" s="31"/>
      <c r="I127" s="13"/>
      <c r="J127" s="13"/>
      <c r="K127" s="13"/>
      <c r="L127" s="13"/>
      <c r="M127" s="17"/>
      <c r="N127" s="13">
        <f t="shared" si="7"/>
        <v>-1.88</v>
      </c>
      <c r="O127" s="13">
        <f t="shared" si="6"/>
        <v>-1.98</v>
      </c>
      <c r="P127" s="13">
        <f t="shared" si="6"/>
        <v>-2.08</v>
      </c>
      <c r="Q127" s="13">
        <f t="shared" si="6"/>
        <v>-2.18</v>
      </c>
      <c r="R127" s="17">
        <f t="shared" si="6"/>
        <v>-2.2800000000000002</v>
      </c>
      <c r="S127" s="19">
        <f t="shared" si="0"/>
        <v>4.07</v>
      </c>
      <c r="T127" s="19">
        <f t="shared" si="1"/>
        <v>4.07</v>
      </c>
      <c r="U127" s="22">
        <f t="shared" si="2"/>
        <v>1.42</v>
      </c>
      <c r="V127" s="13">
        <f t="shared" si="3"/>
        <v>1.2200000000000002</v>
      </c>
      <c r="W127" s="13">
        <f t="shared" si="4"/>
        <v>1.92</v>
      </c>
      <c r="X127" s="17">
        <f t="shared" si="5"/>
        <v>1.52</v>
      </c>
    </row>
    <row r="128" spans="1:24" ht="12.75">
      <c r="A128" s="8">
        <v>39477</v>
      </c>
      <c r="B128" s="2">
        <v>30</v>
      </c>
      <c r="D128" s="10">
        <v>14</v>
      </c>
      <c r="E128" s="13">
        <v>1.95</v>
      </c>
      <c r="F128" s="20"/>
      <c r="G128" s="20"/>
      <c r="H128" s="31"/>
      <c r="I128" s="13"/>
      <c r="J128" s="13"/>
      <c r="K128" s="13"/>
      <c r="L128" s="13"/>
      <c r="M128" s="17"/>
      <c r="N128" s="13">
        <f t="shared" si="7"/>
        <v>-1.95</v>
      </c>
      <c r="O128" s="13">
        <f t="shared" si="6"/>
        <v>-2.05</v>
      </c>
      <c r="P128" s="13">
        <f t="shared" si="6"/>
        <v>-2.15</v>
      </c>
      <c r="Q128" s="13">
        <f t="shared" si="6"/>
        <v>-2.25</v>
      </c>
      <c r="R128" s="17">
        <f t="shared" si="6"/>
        <v>-2.35</v>
      </c>
      <c r="S128" s="19">
        <f t="shared" si="0"/>
        <v>4</v>
      </c>
      <c r="T128" s="19">
        <f t="shared" si="1"/>
        <v>4</v>
      </c>
      <c r="U128" s="22">
        <f t="shared" si="2"/>
        <v>1.3499999999999999</v>
      </c>
      <c r="V128" s="13">
        <f t="shared" si="3"/>
        <v>1.1500000000000001</v>
      </c>
      <c r="W128" s="13">
        <f t="shared" si="4"/>
        <v>1.8499999999999999</v>
      </c>
      <c r="X128" s="17">
        <f t="shared" si="5"/>
        <v>1.45</v>
      </c>
    </row>
    <row r="129" spans="1:24" ht="12.75">
      <c r="A129" s="8">
        <v>39478</v>
      </c>
      <c r="B129" s="2">
        <v>31</v>
      </c>
      <c r="D129" s="10">
        <v>0</v>
      </c>
      <c r="E129" s="13">
        <v>1.95</v>
      </c>
      <c r="F129" s="20">
        <v>5</v>
      </c>
      <c r="G129" s="20">
        <v>1045</v>
      </c>
      <c r="H129" s="31">
        <v>1050</v>
      </c>
      <c r="I129" s="13">
        <v>2</v>
      </c>
      <c r="J129" s="13">
        <v>2.11</v>
      </c>
      <c r="K129" s="13">
        <v>1.99</v>
      </c>
      <c r="L129" s="13">
        <v>2.01</v>
      </c>
      <c r="M129" s="17">
        <v>0</v>
      </c>
      <c r="N129" s="13">
        <f t="shared" si="7"/>
        <v>-1.95</v>
      </c>
      <c r="O129" s="13">
        <f t="shared" si="6"/>
        <v>-2.05</v>
      </c>
      <c r="P129" s="13">
        <f t="shared" si="6"/>
        <v>-2.15</v>
      </c>
      <c r="Q129" s="13">
        <f t="shared" si="6"/>
        <v>-2.25</v>
      </c>
      <c r="R129" s="17">
        <f t="shared" si="6"/>
        <v>-2.35</v>
      </c>
      <c r="S129" s="19">
        <f t="shared" si="0"/>
        <v>4</v>
      </c>
      <c r="T129" s="19">
        <f t="shared" si="1"/>
        <v>4</v>
      </c>
      <c r="U129" s="22">
        <f t="shared" si="2"/>
        <v>1.3499999999999999</v>
      </c>
      <c r="V129" s="13">
        <f t="shared" si="3"/>
        <v>1.1500000000000001</v>
      </c>
      <c r="W129" s="13">
        <f t="shared" si="4"/>
        <v>1.8499999999999999</v>
      </c>
      <c r="X129" s="17">
        <f t="shared" si="5"/>
        <v>1.45</v>
      </c>
    </row>
    <row r="130" spans="1:24" ht="12.75">
      <c r="A130" s="8">
        <v>39479</v>
      </c>
      <c r="B130" s="2">
        <v>32</v>
      </c>
      <c r="D130" s="10">
        <v>11</v>
      </c>
      <c r="E130" s="13">
        <v>2</v>
      </c>
      <c r="F130" s="20"/>
      <c r="G130" s="20"/>
      <c r="H130" s="31"/>
      <c r="I130" s="13"/>
      <c r="J130" s="13"/>
      <c r="K130" s="13"/>
      <c r="L130" s="13"/>
      <c r="M130" s="17"/>
      <c r="N130" s="13">
        <f t="shared" si="7"/>
        <v>-2</v>
      </c>
      <c r="O130" s="13">
        <f t="shared" si="6"/>
        <v>-2.1</v>
      </c>
      <c r="P130" s="13">
        <f t="shared" si="6"/>
        <v>-2.2</v>
      </c>
      <c r="Q130" s="13">
        <f t="shared" si="6"/>
        <v>-2.3000000000000003</v>
      </c>
      <c r="R130" s="17">
        <f t="shared" si="6"/>
        <v>-2.4000000000000004</v>
      </c>
      <c r="S130" s="19">
        <f t="shared" si="0"/>
        <v>3.95</v>
      </c>
      <c r="T130" s="19">
        <f t="shared" si="1"/>
        <v>3.95</v>
      </c>
      <c r="U130" s="22">
        <f t="shared" si="2"/>
        <v>1.2999999999999998</v>
      </c>
      <c r="V130" s="13">
        <f t="shared" si="3"/>
        <v>1.1</v>
      </c>
      <c r="W130" s="13">
        <f t="shared" si="4"/>
        <v>1.7999999999999998</v>
      </c>
      <c r="X130" s="17">
        <f t="shared" si="5"/>
        <v>1.4</v>
      </c>
    </row>
    <row r="131" spans="1:24" ht="12.75">
      <c r="A131" s="8">
        <v>39480</v>
      </c>
      <c r="B131" s="2">
        <v>33</v>
      </c>
      <c r="D131" s="10">
        <v>7</v>
      </c>
      <c r="E131" s="13">
        <v>2.07</v>
      </c>
      <c r="F131" s="20"/>
      <c r="G131" s="20"/>
      <c r="H131" s="31"/>
      <c r="I131" s="13"/>
      <c r="J131" s="13"/>
      <c r="K131" s="13"/>
      <c r="L131" s="13"/>
      <c r="M131" s="17"/>
      <c r="N131" s="13">
        <f t="shared" si="7"/>
        <v>-2.07</v>
      </c>
      <c r="O131" s="13">
        <f t="shared" si="6"/>
        <v>-2.17</v>
      </c>
      <c r="P131" s="13">
        <f t="shared" si="6"/>
        <v>-2.27</v>
      </c>
      <c r="Q131" s="13">
        <f t="shared" si="6"/>
        <v>-2.37</v>
      </c>
      <c r="R131" s="17">
        <f t="shared" si="6"/>
        <v>-2.47</v>
      </c>
      <c r="S131" s="19">
        <f t="shared" si="0"/>
        <v>3.8800000000000003</v>
      </c>
      <c r="T131" s="19">
        <f t="shared" si="1"/>
        <v>3.8800000000000003</v>
      </c>
      <c r="U131" s="22">
        <f t="shared" si="2"/>
        <v>1.23</v>
      </c>
      <c r="V131" s="13">
        <f t="shared" si="3"/>
        <v>1.0300000000000002</v>
      </c>
      <c r="W131" s="13">
        <f t="shared" si="4"/>
        <v>1.73</v>
      </c>
      <c r="X131" s="17">
        <f t="shared" si="5"/>
        <v>1.33</v>
      </c>
    </row>
    <row r="132" spans="1:24" ht="12.75">
      <c r="A132" s="8">
        <v>39481</v>
      </c>
      <c r="B132" s="2">
        <v>34</v>
      </c>
      <c r="D132" s="10">
        <v>18</v>
      </c>
      <c r="E132" s="13">
        <v>2.07</v>
      </c>
      <c r="F132" s="20"/>
      <c r="G132" s="20"/>
      <c r="H132" s="31"/>
      <c r="I132" s="13"/>
      <c r="J132" s="13"/>
      <c r="K132" s="13"/>
      <c r="L132" s="13"/>
      <c r="M132" s="17"/>
      <c r="N132" s="13">
        <f t="shared" si="7"/>
        <v>-2.07</v>
      </c>
      <c r="O132" s="13">
        <f t="shared" si="6"/>
        <v>-2.17</v>
      </c>
      <c r="P132" s="13">
        <f t="shared" si="6"/>
        <v>-2.27</v>
      </c>
      <c r="Q132" s="13">
        <f t="shared" si="6"/>
        <v>-2.37</v>
      </c>
      <c r="R132" s="17">
        <f t="shared" si="6"/>
        <v>-2.47</v>
      </c>
      <c r="S132" s="19">
        <f t="shared" si="0"/>
        <v>3.8800000000000003</v>
      </c>
      <c r="T132" s="19">
        <f t="shared" si="1"/>
        <v>3.8800000000000003</v>
      </c>
      <c r="U132" s="22">
        <f t="shared" si="2"/>
        <v>1.23</v>
      </c>
      <c r="V132" s="13">
        <f t="shared" si="3"/>
        <v>1.0300000000000002</v>
      </c>
      <c r="W132" s="13">
        <f t="shared" si="4"/>
        <v>1.73</v>
      </c>
      <c r="X132" s="17">
        <f t="shared" si="5"/>
        <v>1.33</v>
      </c>
    </row>
    <row r="133" spans="1:24" ht="12.75">
      <c r="A133" s="8">
        <v>39482</v>
      </c>
      <c r="B133" s="2">
        <v>35</v>
      </c>
      <c r="D133" s="10">
        <v>6</v>
      </c>
      <c r="E133" s="13">
        <v>2.18</v>
      </c>
      <c r="F133" s="20"/>
      <c r="G133" s="20"/>
      <c r="H133" s="31"/>
      <c r="I133" s="13"/>
      <c r="J133" s="13"/>
      <c r="K133" s="13"/>
      <c r="L133" s="13"/>
      <c r="M133" s="17"/>
      <c r="N133" s="13">
        <f t="shared" si="7"/>
        <v>-2.18</v>
      </c>
      <c r="O133" s="13">
        <f t="shared" si="6"/>
        <v>-2.2800000000000002</v>
      </c>
      <c r="P133" s="13">
        <f t="shared" si="6"/>
        <v>-2.3800000000000003</v>
      </c>
      <c r="Q133" s="13">
        <f t="shared" si="6"/>
        <v>-2.4800000000000004</v>
      </c>
      <c r="R133" s="17">
        <f t="shared" si="6"/>
        <v>-2.5800000000000005</v>
      </c>
      <c r="S133" s="19">
        <f t="shared" si="0"/>
        <v>3.77</v>
      </c>
      <c r="T133" s="19">
        <f t="shared" si="1"/>
        <v>3.77</v>
      </c>
      <c r="U133" s="22">
        <f t="shared" si="2"/>
        <v>1.1199999999999997</v>
      </c>
      <c r="V133" s="13">
        <f t="shared" si="3"/>
        <v>0.9199999999999999</v>
      </c>
      <c r="W133" s="13">
        <f t="shared" si="4"/>
        <v>1.6199999999999997</v>
      </c>
      <c r="X133" s="17">
        <f t="shared" si="5"/>
        <v>1.2199999999999998</v>
      </c>
    </row>
    <row r="134" spans="1:24" ht="12.75">
      <c r="A134" s="8">
        <v>39483</v>
      </c>
      <c r="B134" s="2">
        <v>36</v>
      </c>
      <c r="D134" s="10">
        <v>1</v>
      </c>
      <c r="E134" s="13">
        <v>2.17</v>
      </c>
      <c r="F134" s="20"/>
      <c r="G134" s="20"/>
      <c r="H134" s="31"/>
      <c r="I134" s="13"/>
      <c r="J134" s="13"/>
      <c r="K134" s="13"/>
      <c r="L134" s="13"/>
      <c r="M134" s="17"/>
      <c r="N134" s="13">
        <f t="shared" si="7"/>
        <v>-2.17</v>
      </c>
      <c r="O134" s="13">
        <f t="shared" si="6"/>
        <v>-2.27</v>
      </c>
      <c r="P134" s="13">
        <f t="shared" si="6"/>
        <v>-2.37</v>
      </c>
      <c r="Q134" s="13">
        <f t="shared" si="6"/>
        <v>-2.47</v>
      </c>
      <c r="R134" s="17">
        <f t="shared" si="6"/>
        <v>-2.5700000000000003</v>
      </c>
      <c r="S134" s="19">
        <f t="shared" si="0"/>
        <v>3.7800000000000002</v>
      </c>
      <c r="T134" s="19">
        <f t="shared" si="1"/>
        <v>3.7800000000000002</v>
      </c>
      <c r="U134" s="22">
        <f t="shared" si="2"/>
        <v>1.13</v>
      </c>
      <c r="V134" s="13">
        <f t="shared" si="3"/>
        <v>0.9300000000000002</v>
      </c>
      <c r="W134" s="13">
        <f t="shared" si="4"/>
        <v>1.63</v>
      </c>
      <c r="X134" s="17">
        <f t="shared" si="5"/>
        <v>1.23</v>
      </c>
    </row>
    <row r="135" spans="1:24" ht="12.75">
      <c r="A135" s="8">
        <v>39484</v>
      </c>
      <c r="B135" s="2">
        <v>37</v>
      </c>
      <c r="D135" s="10">
        <v>9</v>
      </c>
      <c r="E135" s="13">
        <v>2.15</v>
      </c>
      <c r="F135" s="20"/>
      <c r="G135" s="20"/>
      <c r="H135" s="31"/>
      <c r="I135" s="13"/>
      <c r="J135" s="13"/>
      <c r="K135" s="13"/>
      <c r="L135" s="13"/>
      <c r="M135" s="17"/>
      <c r="N135" s="13">
        <f t="shared" si="7"/>
        <v>-2.15</v>
      </c>
      <c r="O135" s="13">
        <f aca="true" t="shared" si="8" ref="O135:R198">N135-0.1</f>
        <v>-2.25</v>
      </c>
      <c r="P135" s="13">
        <f t="shared" si="8"/>
        <v>-2.35</v>
      </c>
      <c r="Q135" s="13">
        <f t="shared" si="8"/>
        <v>-2.45</v>
      </c>
      <c r="R135" s="17">
        <f t="shared" si="8"/>
        <v>-2.5500000000000003</v>
      </c>
      <c r="S135" s="19">
        <f t="shared" si="0"/>
        <v>3.8000000000000003</v>
      </c>
      <c r="T135" s="19">
        <f t="shared" si="1"/>
        <v>3.8000000000000003</v>
      </c>
      <c r="U135" s="22">
        <f t="shared" si="2"/>
        <v>1.15</v>
      </c>
      <c r="V135" s="13">
        <f t="shared" si="3"/>
        <v>0.9500000000000002</v>
      </c>
      <c r="W135" s="13">
        <f t="shared" si="4"/>
        <v>1.65</v>
      </c>
      <c r="X135" s="17">
        <f t="shared" si="5"/>
        <v>1.25</v>
      </c>
    </row>
    <row r="136" spans="1:24" ht="12.75">
      <c r="A136" s="8">
        <v>39485</v>
      </c>
      <c r="B136" s="2">
        <v>38</v>
      </c>
      <c r="D136" s="10">
        <v>7</v>
      </c>
      <c r="E136" s="13">
        <v>2.23</v>
      </c>
      <c r="F136" s="20"/>
      <c r="G136" s="20"/>
      <c r="H136" s="31"/>
      <c r="I136" s="13"/>
      <c r="J136" s="13"/>
      <c r="K136" s="13"/>
      <c r="L136" s="13"/>
      <c r="M136" s="17"/>
      <c r="N136" s="13">
        <f t="shared" si="7"/>
        <v>-2.23</v>
      </c>
      <c r="O136" s="13">
        <f t="shared" si="8"/>
        <v>-2.33</v>
      </c>
      <c r="P136" s="13">
        <f t="shared" si="8"/>
        <v>-2.43</v>
      </c>
      <c r="Q136" s="13">
        <f t="shared" si="8"/>
        <v>-2.5300000000000002</v>
      </c>
      <c r="R136" s="17">
        <f t="shared" si="8"/>
        <v>-2.6300000000000003</v>
      </c>
      <c r="S136" s="19">
        <f t="shared" si="0"/>
        <v>3.72</v>
      </c>
      <c r="T136" s="19">
        <f t="shared" si="1"/>
        <v>3.72</v>
      </c>
      <c r="U136" s="22">
        <f t="shared" si="2"/>
        <v>1.0699999999999998</v>
      </c>
      <c r="V136" s="13">
        <f t="shared" si="3"/>
        <v>0.8700000000000001</v>
      </c>
      <c r="W136" s="13">
        <f t="shared" si="4"/>
        <v>1.5699999999999998</v>
      </c>
      <c r="X136" s="17">
        <f t="shared" si="5"/>
        <v>1.17</v>
      </c>
    </row>
    <row r="137" spans="1:24" ht="12.75">
      <c r="A137" s="8">
        <v>39486</v>
      </c>
      <c r="B137" s="2">
        <v>39</v>
      </c>
      <c r="D137" s="54">
        <v>7</v>
      </c>
      <c r="E137" s="13">
        <v>2.26</v>
      </c>
      <c r="F137" s="20"/>
      <c r="G137" s="20" t="s">
        <v>40</v>
      </c>
      <c r="H137" s="31">
        <v>955</v>
      </c>
      <c r="I137" s="13">
        <v>2.31</v>
      </c>
      <c r="J137" s="13">
        <v>2.42</v>
      </c>
      <c r="K137" s="13">
        <v>2.31</v>
      </c>
      <c r="L137" s="13">
        <v>2.32</v>
      </c>
      <c r="M137" s="17">
        <v>0.01</v>
      </c>
      <c r="N137" s="13">
        <f t="shared" si="7"/>
        <v>-2.26</v>
      </c>
      <c r="O137" s="13">
        <f t="shared" si="8"/>
        <v>-2.36</v>
      </c>
      <c r="P137" s="19">
        <f t="shared" si="8"/>
        <v>-2.46</v>
      </c>
      <c r="Q137" s="22">
        <f t="shared" si="8"/>
        <v>-2.56</v>
      </c>
      <c r="R137" s="33">
        <f t="shared" si="8"/>
        <v>-2.66</v>
      </c>
      <c r="S137" s="19">
        <f t="shared" si="0"/>
        <v>3.6900000000000004</v>
      </c>
      <c r="T137" s="19">
        <f t="shared" si="1"/>
        <v>3.6900000000000004</v>
      </c>
      <c r="U137" s="22">
        <f t="shared" si="2"/>
        <v>1.04</v>
      </c>
      <c r="V137" s="13">
        <f t="shared" si="3"/>
        <v>0.8400000000000003</v>
      </c>
      <c r="W137" s="13">
        <f t="shared" si="4"/>
        <v>1.54</v>
      </c>
      <c r="X137" s="17">
        <f t="shared" si="5"/>
        <v>1.1400000000000001</v>
      </c>
    </row>
    <row r="138" spans="1:24" ht="12.75">
      <c r="A138" s="8">
        <v>39487</v>
      </c>
      <c r="B138" s="2">
        <v>40</v>
      </c>
      <c r="D138" s="10">
        <v>8</v>
      </c>
      <c r="E138" s="13">
        <v>2.17</v>
      </c>
      <c r="F138" s="20"/>
      <c r="G138" s="20"/>
      <c r="H138" s="31"/>
      <c r="I138" s="13"/>
      <c r="J138" s="13"/>
      <c r="K138" s="13"/>
      <c r="L138" s="13"/>
      <c r="M138" s="17"/>
      <c r="N138" s="13">
        <f t="shared" si="7"/>
        <v>-2.17</v>
      </c>
      <c r="O138" s="13">
        <f t="shared" si="8"/>
        <v>-2.27</v>
      </c>
      <c r="P138" s="19">
        <f t="shared" si="8"/>
        <v>-2.37</v>
      </c>
      <c r="Q138" s="22">
        <f t="shared" si="8"/>
        <v>-2.47</v>
      </c>
      <c r="R138" s="33">
        <f t="shared" si="8"/>
        <v>-2.5700000000000003</v>
      </c>
      <c r="S138" s="19">
        <f t="shared" si="0"/>
        <v>3.7800000000000002</v>
      </c>
      <c r="T138" s="19">
        <f t="shared" si="1"/>
        <v>3.7800000000000002</v>
      </c>
      <c r="U138" s="22">
        <f t="shared" si="2"/>
        <v>1.13</v>
      </c>
      <c r="V138" s="13">
        <f t="shared" si="3"/>
        <v>0.9300000000000002</v>
      </c>
      <c r="W138" s="13">
        <f t="shared" si="4"/>
        <v>1.63</v>
      </c>
      <c r="X138" s="17">
        <f t="shared" si="5"/>
        <v>1.23</v>
      </c>
    </row>
    <row r="139" spans="1:24" ht="12.75">
      <c r="A139" s="8">
        <v>39488</v>
      </c>
      <c r="B139" s="2">
        <v>41</v>
      </c>
      <c r="D139" s="10">
        <v>0</v>
      </c>
      <c r="E139" s="13">
        <v>2.12</v>
      </c>
      <c r="F139" s="20"/>
      <c r="H139" s="31"/>
      <c r="I139" s="13"/>
      <c r="J139" s="13"/>
      <c r="K139" s="13"/>
      <c r="L139" s="13"/>
      <c r="M139" s="17"/>
      <c r="N139" s="13">
        <f t="shared" si="7"/>
        <v>-2.12</v>
      </c>
      <c r="O139" s="13">
        <f t="shared" si="8"/>
        <v>-2.22</v>
      </c>
      <c r="P139" s="19">
        <f t="shared" si="8"/>
        <v>-2.3200000000000003</v>
      </c>
      <c r="Q139" s="13">
        <f t="shared" si="8"/>
        <v>-2.4200000000000004</v>
      </c>
      <c r="R139" s="17">
        <f t="shared" si="8"/>
        <v>-2.5200000000000005</v>
      </c>
      <c r="S139" s="19">
        <f t="shared" si="0"/>
        <v>3.83</v>
      </c>
      <c r="T139" s="19">
        <f t="shared" si="1"/>
        <v>3.83</v>
      </c>
      <c r="U139" s="22">
        <f t="shared" si="2"/>
        <v>1.1799999999999997</v>
      </c>
      <c r="V139" s="13">
        <f t="shared" si="3"/>
        <v>0.98</v>
      </c>
      <c r="W139" s="13">
        <f t="shared" si="4"/>
        <v>1.6799999999999997</v>
      </c>
      <c r="X139" s="17">
        <f t="shared" si="5"/>
        <v>1.2799999999999998</v>
      </c>
    </row>
    <row r="140" spans="1:24" ht="12.75">
      <c r="A140" s="8">
        <v>39489</v>
      </c>
      <c r="B140" s="58">
        <v>42</v>
      </c>
      <c r="D140" s="10">
        <v>0</v>
      </c>
      <c r="E140" s="13">
        <v>2.08</v>
      </c>
      <c r="F140" s="20"/>
      <c r="G140" s="20" t="s">
        <v>46</v>
      </c>
      <c r="M140" s="17"/>
      <c r="N140" s="13">
        <f t="shared" si="7"/>
        <v>-2.08</v>
      </c>
      <c r="O140" s="13">
        <f t="shared" si="8"/>
        <v>-2.18</v>
      </c>
      <c r="P140" s="19">
        <f t="shared" si="8"/>
        <v>-2.2800000000000002</v>
      </c>
      <c r="Q140" s="13">
        <f t="shared" si="8"/>
        <v>-2.3800000000000003</v>
      </c>
      <c r="R140" s="17">
        <f t="shared" si="8"/>
        <v>-2.4800000000000004</v>
      </c>
      <c r="S140" s="19">
        <f t="shared" si="0"/>
        <v>3.87</v>
      </c>
      <c r="T140" s="19">
        <f t="shared" si="1"/>
        <v>3.87</v>
      </c>
      <c r="U140" s="22">
        <f>3.3-E140</f>
        <v>1.2199999999999998</v>
      </c>
      <c r="V140" s="13">
        <f>3.1-E140</f>
        <v>1.02</v>
      </c>
      <c r="W140" s="13">
        <f>3.8-E140</f>
        <v>1.7199999999999998</v>
      </c>
      <c r="X140" s="17">
        <f>3.4-E140</f>
        <v>1.3199999999999998</v>
      </c>
    </row>
    <row r="141" spans="1:24" ht="12.75">
      <c r="A141" s="8">
        <v>39490</v>
      </c>
      <c r="B141" s="2">
        <v>43</v>
      </c>
      <c r="D141" s="10">
        <v>0</v>
      </c>
      <c r="E141" s="13">
        <v>2.05</v>
      </c>
      <c r="F141" s="20"/>
      <c r="G141" s="20">
        <v>915</v>
      </c>
      <c r="H141" s="31">
        <v>915</v>
      </c>
      <c r="I141" s="13">
        <v>2.1</v>
      </c>
      <c r="J141" s="13">
        <v>2.19</v>
      </c>
      <c r="K141" s="13">
        <v>2.08</v>
      </c>
      <c r="L141" s="13">
        <v>2.09</v>
      </c>
      <c r="M141" s="17">
        <v>0</v>
      </c>
      <c r="N141" s="13">
        <f t="shared" si="7"/>
        <v>-2.05</v>
      </c>
      <c r="O141" s="13">
        <f t="shared" si="8"/>
        <v>-2.15</v>
      </c>
      <c r="P141" s="19">
        <f t="shared" si="8"/>
        <v>-2.25</v>
      </c>
      <c r="Q141" s="13">
        <f t="shared" si="8"/>
        <v>-2.35</v>
      </c>
      <c r="R141" s="17">
        <f t="shared" si="8"/>
        <v>-2.45</v>
      </c>
      <c r="S141" s="19">
        <f t="shared" si="0"/>
        <v>3.9000000000000004</v>
      </c>
      <c r="T141" s="19">
        <f t="shared" si="1"/>
        <v>3.9000000000000004</v>
      </c>
      <c r="U141" s="55">
        <f aca="true" t="shared" si="9" ref="U141:U147">(3.3+1.08)-E140</f>
        <v>2.3</v>
      </c>
      <c r="V141" s="56">
        <f aca="true" t="shared" si="10" ref="V141:V147">(3.1+1.08)-E140</f>
        <v>2.0999999999999996</v>
      </c>
      <c r="W141" s="56">
        <f aca="true" t="shared" si="11" ref="W141:W147">(3.8+1.08)-E140</f>
        <v>2.8</v>
      </c>
      <c r="X141" s="57">
        <f aca="true" t="shared" si="12" ref="X141:X147">(3.4+1.08)-E140</f>
        <v>2.4000000000000004</v>
      </c>
    </row>
    <row r="142" spans="1:24" ht="12.75">
      <c r="A142" s="8">
        <v>39491</v>
      </c>
      <c r="B142" s="2">
        <v>44</v>
      </c>
      <c r="D142" s="10">
        <v>0</v>
      </c>
      <c r="E142" s="13">
        <v>2.02</v>
      </c>
      <c r="F142" s="20"/>
      <c r="G142" s="20"/>
      <c r="H142" s="31"/>
      <c r="I142" s="13"/>
      <c r="J142" s="13"/>
      <c r="K142" s="13"/>
      <c r="L142" s="13"/>
      <c r="M142" s="17"/>
      <c r="N142" s="13">
        <f t="shared" si="7"/>
        <v>-2.02</v>
      </c>
      <c r="O142" s="13">
        <f t="shared" si="8"/>
        <v>-2.12</v>
      </c>
      <c r="P142" s="19">
        <f t="shared" si="8"/>
        <v>-2.22</v>
      </c>
      <c r="Q142" s="13">
        <f t="shared" si="8"/>
        <v>-2.3200000000000003</v>
      </c>
      <c r="R142" s="17">
        <f t="shared" si="8"/>
        <v>-2.4200000000000004</v>
      </c>
      <c r="S142" s="19">
        <f t="shared" si="0"/>
        <v>3.93</v>
      </c>
      <c r="T142" s="19">
        <f t="shared" si="1"/>
        <v>3.93</v>
      </c>
      <c r="U142" s="22">
        <f t="shared" si="9"/>
        <v>2.33</v>
      </c>
      <c r="V142" s="52">
        <f t="shared" si="10"/>
        <v>2.13</v>
      </c>
      <c r="W142" s="52">
        <f t="shared" si="11"/>
        <v>2.83</v>
      </c>
      <c r="X142" s="33">
        <f t="shared" si="12"/>
        <v>2.4300000000000006</v>
      </c>
    </row>
    <row r="143" spans="1:24" ht="12.75">
      <c r="A143" s="8">
        <v>39492</v>
      </c>
      <c r="B143" s="2">
        <v>45</v>
      </c>
      <c r="D143" s="10">
        <v>42</v>
      </c>
      <c r="E143" s="13">
        <v>2.39</v>
      </c>
      <c r="F143" s="20"/>
      <c r="G143" s="20"/>
      <c r="H143" s="31"/>
      <c r="I143" s="13"/>
      <c r="J143" s="13"/>
      <c r="K143" s="13"/>
      <c r="L143" s="13"/>
      <c r="M143" s="17"/>
      <c r="N143" s="13">
        <f t="shared" si="7"/>
        <v>-2.39</v>
      </c>
      <c r="O143" s="13">
        <f t="shared" si="8"/>
        <v>-2.49</v>
      </c>
      <c r="P143" s="19">
        <f t="shared" si="8"/>
        <v>-2.5900000000000003</v>
      </c>
      <c r="Q143" s="22">
        <f t="shared" si="8"/>
        <v>-2.6900000000000004</v>
      </c>
      <c r="R143" s="33">
        <f t="shared" si="8"/>
        <v>-2.7900000000000005</v>
      </c>
      <c r="S143" s="19">
        <f t="shared" si="0"/>
        <v>3.56</v>
      </c>
      <c r="T143" s="19">
        <f t="shared" si="1"/>
        <v>3.56</v>
      </c>
      <c r="U143" s="22">
        <f t="shared" si="9"/>
        <v>2.36</v>
      </c>
      <c r="V143" s="52">
        <f t="shared" si="10"/>
        <v>2.1599999999999997</v>
      </c>
      <c r="W143" s="52">
        <f t="shared" si="11"/>
        <v>2.86</v>
      </c>
      <c r="X143" s="33">
        <f t="shared" si="12"/>
        <v>2.4600000000000004</v>
      </c>
    </row>
    <row r="144" spans="1:24" ht="12.75">
      <c r="A144" s="8">
        <v>39493</v>
      </c>
      <c r="B144" s="2">
        <v>46</v>
      </c>
      <c r="D144" s="10">
        <v>5</v>
      </c>
      <c r="E144" s="13">
        <v>2.52</v>
      </c>
      <c r="F144" s="20"/>
      <c r="G144" s="20">
        <v>945</v>
      </c>
      <c r="H144" s="31">
        <v>930</v>
      </c>
      <c r="I144" s="13">
        <v>2.56</v>
      </c>
      <c r="J144" s="13">
        <v>2.64</v>
      </c>
      <c r="K144" s="13">
        <v>2.56</v>
      </c>
      <c r="L144" s="13">
        <v>2.56</v>
      </c>
      <c r="M144" s="17">
        <v>0.08</v>
      </c>
      <c r="N144" s="13">
        <f t="shared" si="7"/>
        <v>-2.52</v>
      </c>
      <c r="O144" s="13">
        <f t="shared" si="8"/>
        <v>-2.62</v>
      </c>
      <c r="P144" s="19">
        <f t="shared" si="8"/>
        <v>-2.72</v>
      </c>
      <c r="Q144" s="13">
        <f t="shared" si="8"/>
        <v>-2.8200000000000003</v>
      </c>
      <c r="R144" s="17">
        <f t="shared" si="8"/>
        <v>-2.9200000000000004</v>
      </c>
      <c r="S144" s="19">
        <f t="shared" si="0"/>
        <v>3.43</v>
      </c>
      <c r="T144" s="19">
        <f t="shared" si="1"/>
        <v>3.43</v>
      </c>
      <c r="U144" s="22">
        <f t="shared" si="9"/>
        <v>1.9899999999999998</v>
      </c>
      <c r="V144" s="52">
        <f t="shared" si="10"/>
        <v>1.7899999999999996</v>
      </c>
      <c r="W144" s="52">
        <f t="shared" si="11"/>
        <v>2.4899999999999998</v>
      </c>
      <c r="X144" s="33">
        <f t="shared" si="12"/>
        <v>2.0900000000000003</v>
      </c>
    </row>
    <row r="145" spans="1:24" ht="12.75">
      <c r="A145" s="8">
        <v>39494</v>
      </c>
      <c r="B145" s="2">
        <v>47</v>
      </c>
      <c r="D145" s="10">
        <v>4</v>
      </c>
      <c r="E145" s="13">
        <v>2.4</v>
      </c>
      <c r="F145" s="20"/>
      <c r="G145" s="20"/>
      <c r="H145" s="31"/>
      <c r="I145" s="13"/>
      <c r="J145" s="13"/>
      <c r="K145" s="13"/>
      <c r="L145" s="13"/>
      <c r="M145" s="17"/>
      <c r="N145" s="13">
        <f t="shared" si="7"/>
        <v>-2.4</v>
      </c>
      <c r="O145" s="13">
        <f t="shared" si="8"/>
        <v>-2.5</v>
      </c>
      <c r="P145" s="19">
        <f t="shared" si="8"/>
        <v>-2.6</v>
      </c>
      <c r="Q145" s="22">
        <f t="shared" si="8"/>
        <v>-2.7</v>
      </c>
      <c r="R145" s="33">
        <f t="shared" si="8"/>
        <v>-2.8000000000000003</v>
      </c>
      <c r="S145" s="19">
        <f aca="true" t="shared" si="13" ref="S145:S208">5.95-E145</f>
        <v>3.5500000000000003</v>
      </c>
      <c r="T145" s="19">
        <f aca="true" t="shared" si="14" ref="T145:T208">5.95-E145</f>
        <v>3.5500000000000003</v>
      </c>
      <c r="U145" s="22">
        <f t="shared" si="9"/>
        <v>1.8599999999999999</v>
      </c>
      <c r="V145" s="52">
        <f t="shared" si="10"/>
        <v>1.6599999999999997</v>
      </c>
      <c r="W145" s="52">
        <f t="shared" si="11"/>
        <v>2.36</v>
      </c>
      <c r="X145" s="33">
        <f t="shared" si="12"/>
        <v>1.9600000000000004</v>
      </c>
    </row>
    <row r="146" spans="1:24" ht="12.75">
      <c r="A146" s="8">
        <v>39495</v>
      </c>
      <c r="B146" s="2">
        <v>48</v>
      </c>
      <c r="D146" s="10">
        <v>5</v>
      </c>
      <c r="E146" s="13">
        <v>2.43</v>
      </c>
      <c r="F146" s="20"/>
      <c r="G146" s="20"/>
      <c r="H146" s="31"/>
      <c r="I146" s="13"/>
      <c r="J146" s="13"/>
      <c r="K146" s="13"/>
      <c r="L146" s="13"/>
      <c r="M146" s="17"/>
      <c r="N146" s="13">
        <f t="shared" si="7"/>
        <v>-2.43</v>
      </c>
      <c r="O146" s="13">
        <f t="shared" si="8"/>
        <v>-2.5300000000000002</v>
      </c>
      <c r="P146" s="19">
        <f t="shared" si="8"/>
        <v>-2.6300000000000003</v>
      </c>
      <c r="Q146" s="22">
        <f t="shared" si="8"/>
        <v>-2.7300000000000004</v>
      </c>
      <c r="R146" s="33">
        <f t="shared" si="8"/>
        <v>-2.8300000000000005</v>
      </c>
      <c r="S146" s="19">
        <f t="shared" si="13"/>
        <v>3.52</v>
      </c>
      <c r="T146" s="19">
        <f t="shared" si="14"/>
        <v>3.52</v>
      </c>
      <c r="U146" s="22">
        <f t="shared" si="9"/>
        <v>1.98</v>
      </c>
      <c r="V146" s="52">
        <f t="shared" si="10"/>
        <v>1.7799999999999998</v>
      </c>
      <c r="W146" s="52">
        <f t="shared" si="11"/>
        <v>2.48</v>
      </c>
      <c r="X146" s="33">
        <f t="shared" si="12"/>
        <v>2.0800000000000005</v>
      </c>
    </row>
    <row r="147" spans="1:24" ht="12.75">
      <c r="A147" s="8">
        <v>39496</v>
      </c>
      <c r="B147" s="2">
        <v>49</v>
      </c>
      <c r="D147" s="10">
        <v>0</v>
      </c>
      <c r="E147" s="13">
        <v>2.38</v>
      </c>
      <c r="F147" s="20"/>
      <c r="G147" s="20">
        <v>1130</v>
      </c>
      <c r="H147" s="31">
        <v>1140</v>
      </c>
      <c r="I147" s="13">
        <v>2.49</v>
      </c>
      <c r="J147" s="13">
        <v>2.57</v>
      </c>
      <c r="K147" s="13">
        <v>2.47</v>
      </c>
      <c r="L147" s="13">
        <v>2.48</v>
      </c>
      <c r="M147" s="17">
        <v>0.06</v>
      </c>
      <c r="N147" s="13">
        <f t="shared" si="7"/>
        <v>-2.38</v>
      </c>
      <c r="O147" s="13">
        <f t="shared" si="8"/>
        <v>-2.48</v>
      </c>
      <c r="P147" s="19">
        <f t="shared" si="8"/>
        <v>-2.58</v>
      </c>
      <c r="Q147" s="13">
        <f t="shared" si="8"/>
        <v>-2.68</v>
      </c>
      <c r="R147" s="17">
        <f t="shared" si="8"/>
        <v>-2.7800000000000002</v>
      </c>
      <c r="S147" s="19">
        <f t="shared" si="13"/>
        <v>3.5700000000000003</v>
      </c>
      <c r="T147" s="19">
        <f t="shared" si="14"/>
        <v>3.5700000000000003</v>
      </c>
      <c r="U147" s="22">
        <f t="shared" si="9"/>
        <v>1.9499999999999997</v>
      </c>
      <c r="V147" s="52">
        <f t="shared" si="10"/>
        <v>1.7499999999999996</v>
      </c>
      <c r="W147" s="52">
        <f t="shared" si="11"/>
        <v>2.4499999999999997</v>
      </c>
      <c r="X147" s="33">
        <f t="shared" si="12"/>
        <v>2.0500000000000003</v>
      </c>
    </row>
    <row r="148" spans="1:24" ht="12.75">
      <c r="A148" s="8">
        <v>39497</v>
      </c>
      <c r="B148" s="2">
        <v>50</v>
      </c>
      <c r="D148" s="10">
        <v>0</v>
      </c>
      <c r="E148" s="13">
        <v>2.62</v>
      </c>
      <c r="F148" s="20"/>
      <c r="G148" s="20"/>
      <c r="H148" s="31"/>
      <c r="I148" s="13"/>
      <c r="J148" s="13"/>
      <c r="K148" s="13"/>
      <c r="L148" s="13"/>
      <c r="M148" s="17"/>
      <c r="N148" s="13">
        <f t="shared" si="7"/>
        <v>-2.62</v>
      </c>
      <c r="O148" s="13">
        <f t="shared" si="8"/>
        <v>-2.72</v>
      </c>
      <c r="P148" s="19">
        <f t="shared" si="8"/>
        <v>-2.8200000000000003</v>
      </c>
      <c r="Q148" s="13">
        <f t="shared" si="8"/>
        <v>-2.9200000000000004</v>
      </c>
      <c r="R148" s="17">
        <f t="shared" si="8"/>
        <v>-3.0200000000000005</v>
      </c>
      <c r="S148" s="19">
        <f t="shared" si="13"/>
        <v>3.33</v>
      </c>
      <c r="T148" s="19">
        <f t="shared" si="14"/>
        <v>3.33</v>
      </c>
      <c r="U148" s="22">
        <f aca="true" t="shared" si="15" ref="U148:U161">(3.3+1.08)-E147</f>
        <v>2</v>
      </c>
      <c r="V148" s="52">
        <f aca="true" t="shared" si="16" ref="V148:V161">(3.1+1.08)-E147</f>
        <v>1.7999999999999998</v>
      </c>
      <c r="W148" s="52">
        <f aca="true" t="shared" si="17" ref="W148:W161">(3.8+1.08)-E147</f>
        <v>2.5</v>
      </c>
      <c r="X148" s="33">
        <f aca="true" t="shared" si="18" ref="X148:X161">(3.4+1.08)-E147</f>
        <v>2.1000000000000005</v>
      </c>
    </row>
    <row r="149" spans="1:24" ht="12.75">
      <c r="A149" s="8">
        <v>39498</v>
      </c>
      <c r="B149" s="2">
        <v>51</v>
      </c>
      <c r="D149" s="10">
        <v>3</v>
      </c>
      <c r="E149" s="13">
        <v>2.26</v>
      </c>
      <c r="F149" s="20"/>
      <c r="G149" s="20"/>
      <c r="H149" s="31"/>
      <c r="I149" s="13"/>
      <c r="J149" s="13"/>
      <c r="K149" s="13"/>
      <c r="L149" s="13"/>
      <c r="M149" s="17"/>
      <c r="N149" s="13">
        <f t="shared" si="7"/>
        <v>-2.26</v>
      </c>
      <c r="O149" s="13">
        <f t="shared" si="8"/>
        <v>-2.36</v>
      </c>
      <c r="P149" s="19">
        <f t="shared" si="8"/>
        <v>-2.46</v>
      </c>
      <c r="Q149" s="22">
        <f t="shared" si="8"/>
        <v>-2.56</v>
      </c>
      <c r="R149" s="33">
        <f t="shared" si="8"/>
        <v>-2.66</v>
      </c>
      <c r="S149" s="19">
        <f t="shared" si="13"/>
        <v>3.6900000000000004</v>
      </c>
      <c r="T149" s="19">
        <f t="shared" si="14"/>
        <v>3.6900000000000004</v>
      </c>
      <c r="U149" s="22">
        <f t="shared" si="15"/>
        <v>1.7599999999999998</v>
      </c>
      <c r="V149" s="52">
        <f t="shared" si="16"/>
        <v>1.5599999999999996</v>
      </c>
      <c r="W149" s="52">
        <f t="shared" si="17"/>
        <v>2.26</v>
      </c>
      <c r="X149" s="33">
        <f t="shared" si="18"/>
        <v>1.8600000000000003</v>
      </c>
    </row>
    <row r="150" spans="1:24" ht="12.75">
      <c r="A150" s="8">
        <v>39499</v>
      </c>
      <c r="B150" s="2">
        <v>52</v>
      </c>
      <c r="D150" s="10">
        <v>6</v>
      </c>
      <c r="E150" s="13">
        <v>2.3</v>
      </c>
      <c r="F150" s="20"/>
      <c r="G150" s="20"/>
      <c r="H150" s="31"/>
      <c r="I150" s="13"/>
      <c r="J150" s="13"/>
      <c r="K150" s="13"/>
      <c r="L150" s="13"/>
      <c r="M150" s="17"/>
      <c r="N150" s="13">
        <f t="shared" si="7"/>
        <v>-2.3</v>
      </c>
      <c r="O150" s="13">
        <f t="shared" si="8"/>
        <v>-2.4</v>
      </c>
      <c r="P150" s="19">
        <f t="shared" si="8"/>
        <v>-2.5</v>
      </c>
      <c r="Q150" s="22">
        <f t="shared" si="8"/>
        <v>-2.6</v>
      </c>
      <c r="R150" s="33">
        <f t="shared" si="8"/>
        <v>-2.7</v>
      </c>
      <c r="S150" s="19">
        <f t="shared" si="13"/>
        <v>3.6500000000000004</v>
      </c>
      <c r="T150" s="19">
        <f t="shared" si="14"/>
        <v>3.6500000000000004</v>
      </c>
      <c r="U150" s="22">
        <f t="shared" si="15"/>
        <v>2.12</v>
      </c>
      <c r="V150" s="52">
        <f t="shared" si="16"/>
        <v>1.92</v>
      </c>
      <c r="W150" s="52">
        <f t="shared" si="17"/>
        <v>2.62</v>
      </c>
      <c r="X150" s="33">
        <f t="shared" si="18"/>
        <v>2.2200000000000006</v>
      </c>
    </row>
    <row r="151" spans="1:24" ht="12.75">
      <c r="A151" s="8">
        <v>39500</v>
      </c>
      <c r="B151" s="2">
        <v>53</v>
      </c>
      <c r="D151" s="10">
        <v>5</v>
      </c>
      <c r="E151" s="13">
        <v>2.26</v>
      </c>
      <c r="F151" s="20"/>
      <c r="G151" s="20"/>
      <c r="H151" s="31"/>
      <c r="I151" s="13"/>
      <c r="J151" s="13"/>
      <c r="K151" s="13"/>
      <c r="L151" s="13"/>
      <c r="M151" s="17"/>
      <c r="N151" s="13">
        <f t="shared" si="7"/>
        <v>-2.26</v>
      </c>
      <c r="O151" s="13">
        <f t="shared" si="8"/>
        <v>-2.36</v>
      </c>
      <c r="P151" s="19">
        <f t="shared" si="8"/>
        <v>-2.46</v>
      </c>
      <c r="Q151" s="13">
        <f t="shared" si="8"/>
        <v>-2.56</v>
      </c>
      <c r="R151" s="17">
        <f t="shared" si="8"/>
        <v>-2.66</v>
      </c>
      <c r="S151" s="19">
        <f t="shared" si="13"/>
        <v>3.6900000000000004</v>
      </c>
      <c r="T151" s="19">
        <f t="shared" si="14"/>
        <v>3.6900000000000004</v>
      </c>
      <c r="U151" s="22">
        <f t="shared" si="15"/>
        <v>2.08</v>
      </c>
      <c r="V151" s="52">
        <f t="shared" si="16"/>
        <v>1.88</v>
      </c>
      <c r="W151" s="52">
        <f t="shared" si="17"/>
        <v>2.58</v>
      </c>
      <c r="X151" s="33">
        <f t="shared" si="18"/>
        <v>2.1800000000000006</v>
      </c>
    </row>
    <row r="152" spans="1:24" ht="12.75">
      <c r="A152" s="8">
        <v>39501</v>
      </c>
      <c r="B152" s="2">
        <v>54</v>
      </c>
      <c r="D152" s="10">
        <v>6</v>
      </c>
      <c r="E152" s="13">
        <v>2.41</v>
      </c>
      <c r="F152" s="20"/>
      <c r="G152" s="34"/>
      <c r="M152" s="17"/>
      <c r="N152" s="19">
        <f t="shared" si="7"/>
        <v>-2.41</v>
      </c>
      <c r="O152" s="19">
        <f t="shared" si="8"/>
        <v>-2.5100000000000002</v>
      </c>
      <c r="P152" s="19">
        <f t="shared" si="8"/>
        <v>-2.6100000000000003</v>
      </c>
      <c r="Q152" s="19">
        <f t="shared" si="8"/>
        <v>-2.7100000000000004</v>
      </c>
      <c r="R152" s="17">
        <f t="shared" si="8"/>
        <v>-2.8100000000000005</v>
      </c>
      <c r="S152" s="19">
        <f t="shared" si="13"/>
        <v>3.54</v>
      </c>
      <c r="T152" s="19">
        <f t="shared" si="14"/>
        <v>3.54</v>
      </c>
      <c r="U152" s="22">
        <f t="shared" si="15"/>
        <v>2.12</v>
      </c>
      <c r="V152" s="52">
        <f t="shared" si="16"/>
        <v>1.92</v>
      </c>
      <c r="W152" s="52">
        <f t="shared" si="17"/>
        <v>2.62</v>
      </c>
      <c r="X152" s="33">
        <f t="shared" si="18"/>
        <v>2.2200000000000006</v>
      </c>
    </row>
    <row r="153" spans="1:24" ht="12.75">
      <c r="A153" s="8">
        <v>39502</v>
      </c>
      <c r="B153" s="2">
        <v>55</v>
      </c>
      <c r="D153" s="10">
        <v>13</v>
      </c>
      <c r="E153" s="13">
        <v>2.38</v>
      </c>
      <c r="F153" s="20"/>
      <c r="G153" s="20"/>
      <c r="H153" s="31"/>
      <c r="I153" s="13"/>
      <c r="J153" s="13"/>
      <c r="K153" s="13"/>
      <c r="L153" s="13"/>
      <c r="M153" s="17"/>
      <c r="N153" s="13">
        <f t="shared" si="7"/>
        <v>-2.38</v>
      </c>
      <c r="O153" s="13">
        <f t="shared" si="8"/>
        <v>-2.48</v>
      </c>
      <c r="P153" s="19">
        <f t="shared" si="8"/>
        <v>-2.58</v>
      </c>
      <c r="Q153" s="22">
        <f t="shared" si="8"/>
        <v>-2.68</v>
      </c>
      <c r="R153" s="33">
        <f t="shared" si="8"/>
        <v>-2.7800000000000002</v>
      </c>
      <c r="S153" s="19">
        <f t="shared" si="13"/>
        <v>3.5700000000000003</v>
      </c>
      <c r="T153" s="19">
        <f t="shared" si="14"/>
        <v>3.5700000000000003</v>
      </c>
      <c r="U153" s="22">
        <f t="shared" si="15"/>
        <v>1.9699999999999998</v>
      </c>
      <c r="V153" s="52">
        <f t="shared" si="16"/>
        <v>1.7699999999999996</v>
      </c>
      <c r="W153" s="52">
        <f t="shared" si="17"/>
        <v>2.4699999999999998</v>
      </c>
      <c r="X153" s="33">
        <f t="shared" si="18"/>
        <v>2.0700000000000003</v>
      </c>
    </row>
    <row r="154" spans="1:24" ht="12.75">
      <c r="A154" s="8">
        <v>39503</v>
      </c>
      <c r="B154" s="2">
        <v>56</v>
      </c>
      <c r="D154" s="10">
        <v>20</v>
      </c>
      <c r="E154" s="13">
        <v>2.65</v>
      </c>
      <c r="F154" s="20"/>
      <c r="G154" s="20"/>
      <c r="H154" s="31"/>
      <c r="I154" s="13"/>
      <c r="J154" s="13"/>
      <c r="K154" s="13"/>
      <c r="L154" s="13"/>
      <c r="M154" s="17"/>
      <c r="N154" s="13">
        <f t="shared" si="7"/>
        <v>-2.65</v>
      </c>
      <c r="O154" s="13">
        <f t="shared" si="8"/>
        <v>-2.75</v>
      </c>
      <c r="P154" s="19">
        <f t="shared" si="8"/>
        <v>-2.85</v>
      </c>
      <c r="Q154" s="22">
        <f t="shared" si="8"/>
        <v>-2.95</v>
      </c>
      <c r="R154" s="33">
        <f t="shared" si="8"/>
        <v>-3.0500000000000003</v>
      </c>
      <c r="S154" s="19">
        <f t="shared" si="13"/>
        <v>3.3000000000000003</v>
      </c>
      <c r="T154" s="19">
        <f t="shared" si="14"/>
        <v>3.3000000000000003</v>
      </c>
      <c r="U154" s="22">
        <f t="shared" si="15"/>
        <v>2</v>
      </c>
      <c r="V154" s="52">
        <f t="shared" si="16"/>
        <v>1.7999999999999998</v>
      </c>
      <c r="W154" s="52">
        <f t="shared" si="17"/>
        <v>2.5</v>
      </c>
      <c r="X154" s="33">
        <f t="shared" si="18"/>
        <v>2.1000000000000005</v>
      </c>
    </row>
    <row r="155" spans="1:24" ht="12.75">
      <c r="A155" s="8">
        <v>39504</v>
      </c>
      <c r="B155" s="2">
        <v>57</v>
      </c>
      <c r="D155" s="10">
        <v>5</v>
      </c>
      <c r="E155" s="13">
        <v>2.58</v>
      </c>
      <c r="F155" s="20"/>
      <c r="G155" s="20"/>
      <c r="H155" s="31"/>
      <c r="I155" s="13"/>
      <c r="J155" s="13"/>
      <c r="K155" s="13"/>
      <c r="L155" s="13"/>
      <c r="M155" s="17"/>
      <c r="N155" s="13">
        <f t="shared" si="7"/>
        <v>-2.58</v>
      </c>
      <c r="O155" s="13">
        <f t="shared" si="8"/>
        <v>-2.68</v>
      </c>
      <c r="P155" s="19">
        <f t="shared" si="8"/>
        <v>-2.7800000000000002</v>
      </c>
      <c r="Q155" s="22">
        <f t="shared" si="8"/>
        <v>-2.8800000000000003</v>
      </c>
      <c r="R155" s="33">
        <f t="shared" si="8"/>
        <v>-2.9800000000000004</v>
      </c>
      <c r="S155" s="19">
        <f t="shared" si="13"/>
        <v>3.37</v>
      </c>
      <c r="T155" s="19">
        <f t="shared" si="14"/>
        <v>3.37</v>
      </c>
      <c r="U155" s="22">
        <f t="shared" si="15"/>
        <v>1.73</v>
      </c>
      <c r="V155" s="52">
        <f t="shared" si="16"/>
        <v>1.5299999999999998</v>
      </c>
      <c r="W155" s="52">
        <f t="shared" si="17"/>
        <v>2.23</v>
      </c>
      <c r="X155" s="33">
        <f t="shared" si="18"/>
        <v>1.8300000000000005</v>
      </c>
    </row>
    <row r="156" spans="1:24" ht="12.75">
      <c r="A156" s="8">
        <v>39505</v>
      </c>
      <c r="B156" s="2">
        <v>58</v>
      </c>
      <c r="D156" s="10">
        <v>0</v>
      </c>
      <c r="E156" s="13">
        <v>2.5</v>
      </c>
      <c r="F156" s="20"/>
      <c r="G156" s="20"/>
      <c r="H156" s="31"/>
      <c r="I156" s="13"/>
      <c r="J156" s="13"/>
      <c r="K156" s="13"/>
      <c r="L156" s="13"/>
      <c r="M156" s="17"/>
      <c r="N156" s="13">
        <f t="shared" si="7"/>
        <v>-2.5</v>
      </c>
      <c r="O156" s="13">
        <f t="shared" si="8"/>
        <v>-2.6</v>
      </c>
      <c r="P156" s="19">
        <f t="shared" si="8"/>
        <v>-2.7</v>
      </c>
      <c r="Q156" s="13">
        <f t="shared" si="8"/>
        <v>-2.8000000000000003</v>
      </c>
      <c r="R156" s="17">
        <f t="shared" si="8"/>
        <v>-2.9000000000000004</v>
      </c>
      <c r="S156" s="19">
        <f t="shared" si="13"/>
        <v>3.45</v>
      </c>
      <c r="T156" s="19">
        <f t="shared" si="14"/>
        <v>3.45</v>
      </c>
      <c r="U156" s="22">
        <f t="shared" si="15"/>
        <v>1.7999999999999998</v>
      </c>
      <c r="V156" s="52">
        <f t="shared" si="16"/>
        <v>1.5999999999999996</v>
      </c>
      <c r="W156" s="52">
        <f t="shared" si="17"/>
        <v>2.3</v>
      </c>
      <c r="X156" s="33">
        <f t="shared" si="18"/>
        <v>1.9000000000000004</v>
      </c>
    </row>
    <row r="157" spans="1:24" ht="12.75">
      <c r="A157" s="8">
        <v>39506</v>
      </c>
      <c r="B157" s="2">
        <v>59</v>
      </c>
      <c r="D157" s="10">
        <v>0</v>
      </c>
      <c r="E157" s="13">
        <v>2.44</v>
      </c>
      <c r="F157" s="20"/>
      <c r="G157" s="20"/>
      <c r="H157" s="31"/>
      <c r="I157" s="13"/>
      <c r="J157" s="13"/>
      <c r="K157" s="13"/>
      <c r="L157" s="13"/>
      <c r="M157" s="17"/>
      <c r="N157" s="13">
        <f t="shared" si="7"/>
        <v>-2.44</v>
      </c>
      <c r="O157" s="13">
        <f t="shared" si="8"/>
        <v>-2.54</v>
      </c>
      <c r="P157" s="19">
        <f t="shared" si="8"/>
        <v>-2.64</v>
      </c>
      <c r="Q157" s="22">
        <f t="shared" si="8"/>
        <v>-2.74</v>
      </c>
      <c r="R157" s="33">
        <f t="shared" si="8"/>
        <v>-2.8400000000000003</v>
      </c>
      <c r="S157" s="19">
        <f t="shared" si="13"/>
        <v>3.5100000000000002</v>
      </c>
      <c r="T157" s="19">
        <f t="shared" si="14"/>
        <v>3.5100000000000002</v>
      </c>
      <c r="U157" s="22">
        <f t="shared" si="15"/>
        <v>1.88</v>
      </c>
      <c r="V157" s="52">
        <f t="shared" si="16"/>
        <v>1.6799999999999997</v>
      </c>
      <c r="W157" s="52">
        <f t="shared" si="17"/>
        <v>2.38</v>
      </c>
      <c r="X157" s="33">
        <f t="shared" si="18"/>
        <v>1.9800000000000004</v>
      </c>
    </row>
    <row r="158" spans="1:24" ht="12.75">
      <c r="A158" s="8">
        <v>39507</v>
      </c>
      <c r="B158" s="2">
        <v>60</v>
      </c>
      <c r="D158" s="10">
        <v>0</v>
      </c>
      <c r="E158" s="13">
        <v>2.38</v>
      </c>
      <c r="F158" s="20"/>
      <c r="G158" s="20"/>
      <c r="H158" s="31"/>
      <c r="I158" s="13"/>
      <c r="J158" s="13"/>
      <c r="K158" s="13"/>
      <c r="L158" s="13"/>
      <c r="M158" s="17"/>
      <c r="N158" s="13">
        <f t="shared" si="7"/>
        <v>-2.38</v>
      </c>
      <c r="O158" s="13">
        <f t="shared" si="8"/>
        <v>-2.48</v>
      </c>
      <c r="P158" s="19">
        <f t="shared" si="8"/>
        <v>-2.58</v>
      </c>
      <c r="Q158" s="22">
        <f t="shared" si="8"/>
        <v>-2.68</v>
      </c>
      <c r="R158" s="33">
        <f t="shared" si="8"/>
        <v>-2.7800000000000002</v>
      </c>
      <c r="S158" s="19">
        <f t="shared" si="13"/>
        <v>3.5700000000000003</v>
      </c>
      <c r="T158" s="19">
        <f t="shared" si="14"/>
        <v>3.5700000000000003</v>
      </c>
      <c r="U158" s="22">
        <f t="shared" si="15"/>
        <v>1.94</v>
      </c>
      <c r="V158" s="52">
        <f t="shared" si="16"/>
        <v>1.7399999999999998</v>
      </c>
      <c r="W158" s="52">
        <f t="shared" si="17"/>
        <v>2.44</v>
      </c>
      <c r="X158" s="33">
        <f t="shared" si="18"/>
        <v>2.0400000000000005</v>
      </c>
    </row>
    <row r="159" spans="1:24" ht="12.75">
      <c r="A159" s="8">
        <v>39508</v>
      </c>
      <c r="B159" s="2">
        <v>61</v>
      </c>
      <c r="D159" s="10">
        <v>0</v>
      </c>
      <c r="E159" s="13">
        <v>2.34</v>
      </c>
      <c r="F159" s="20"/>
      <c r="G159" s="20"/>
      <c r="H159" s="31"/>
      <c r="I159" s="13"/>
      <c r="J159" s="13"/>
      <c r="K159" s="13"/>
      <c r="L159" s="13"/>
      <c r="M159" s="17"/>
      <c r="N159" s="13">
        <f t="shared" si="7"/>
        <v>-2.34</v>
      </c>
      <c r="O159" s="13">
        <f t="shared" si="8"/>
        <v>-2.44</v>
      </c>
      <c r="P159" s="19">
        <f t="shared" si="8"/>
        <v>-2.54</v>
      </c>
      <c r="Q159" s="13">
        <f t="shared" si="8"/>
        <v>-2.64</v>
      </c>
      <c r="R159" s="17">
        <f t="shared" si="8"/>
        <v>-2.74</v>
      </c>
      <c r="S159" s="19">
        <f t="shared" si="13"/>
        <v>3.6100000000000003</v>
      </c>
      <c r="T159" s="19">
        <f t="shared" si="14"/>
        <v>3.6100000000000003</v>
      </c>
      <c r="U159" s="22">
        <f t="shared" si="15"/>
        <v>2</v>
      </c>
      <c r="V159" s="52">
        <f t="shared" si="16"/>
        <v>1.7999999999999998</v>
      </c>
      <c r="W159" s="52">
        <f t="shared" si="17"/>
        <v>2.5</v>
      </c>
      <c r="X159" s="33">
        <f t="shared" si="18"/>
        <v>2.1000000000000005</v>
      </c>
    </row>
    <row r="160" spans="1:24" ht="12.75">
      <c r="A160" s="8">
        <v>39509</v>
      </c>
      <c r="B160" s="2">
        <v>62</v>
      </c>
      <c r="D160" s="10">
        <v>7</v>
      </c>
      <c r="E160" s="13">
        <v>2.38</v>
      </c>
      <c r="F160" s="20"/>
      <c r="G160" s="20"/>
      <c r="H160" s="31"/>
      <c r="I160" s="13"/>
      <c r="J160" s="13"/>
      <c r="K160" s="13"/>
      <c r="L160" s="13"/>
      <c r="M160" s="17"/>
      <c r="N160" s="13">
        <f t="shared" si="7"/>
        <v>-2.38</v>
      </c>
      <c r="O160" s="13">
        <f t="shared" si="8"/>
        <v>-2.48</v>
      </c>
      <c r="P160" s="19">
        <f t="shared" si="8"/>
        <v>-2.58</v>
      </c>
      <c r="Q160" s="13">
        <f t="shared" si="8"/>
        <v>-2.68</v>
      </c>
      <c r="R160" s="17">
        <f t="shared" si="8"/>
        <v>-2.7800000000000002</v>
      </c>
      <c r="S160" s="19">
        <f t="shared" si="13"/>
        <v>3.5700000000000003</v>
      </c>
      <c r="T160" s="19">
        <f t="shared" si="14"/>
        <v>3.5700000000000003</v>
      </c>
      <c r="U160" s="22">
        <f t="shared" si="15"/>
        <v>2.04</v>
      </c>
      <c r="V160" s="52">
        <f t="shared" si="16"/>
        <v>1.8399999999999999</v>
      </c>
      <c r="W160" s="52">
        <f t="shared" si="17"/>
        <v>2.54</v>
      </c>
      <c r="X160" s="33">
        <f t="shared" si="18"/>
        <v>2.1400000000000006</v>
      </c>
    </row>
    <row r="161" spans="1:24" ht="12.75">
      <c r="A161" s="8">
        <v>39510</v>
      </c>
      <c r="B161" s="2">
        <v>63</v>
      </c>
      <c r="D161" s="10">
        <v>1</v>
      </c>
      <c r="E161" s="13">
        <v>2.35</v>
      </c>
      <c r="F161" s="20">
        <v>8</v>
      </c>
      <c r="G161" s="20" t="s">
        <v>40</v>
      </c>
      <c r="H161" s="31">
        <v>1430</v>
      </c>
      <c r="I161" s="13">
        <v>2.4</v>
      </c>
      <c r="J161" s="13">
        <v>2.5</v>
      </c>
      <c r="K161" s="13">
        <v>2.39</v>
      </c>
      <c r="L161" s="13">
        <v>2.38</v>
      </c>
      <c r="M161" s="17">
        <v>0</v>
      </c>
      <c r="N161" s="13">
        <f t="shared" si="7"/>
        <v>-2.35</v>
      </c>
      <c r="O161" s="13">
        <f t="shared" si="8"/>
        <v>-2.45</v>
      </c>
      <c r="P161" s="19">
        <f t="shared" si="8"/>
        <v>-2.5500000000000003</v>
      </c>
      <c r="Q161" s="22">
        <f t="shared" si="8"/>
        <v>-2.6500000000000004</v>
      </c>
      <c r="R161" s="33">
        <f t="shared" si="8"/>
        <v>-2.7500000000000004</v>
      </c>
      <c r="S161" s="19">
        <f t="shared" si="13"/>
        <v>3.6</v>
      </c>
      <c r="T161" s="19">
        <f t="shared" si="14"/>
        <v>3.6</v>
      </c>
      <c r="U161" s="22">
        <f t="shared" si="15"/>
        <v>2</v>
      </c>
      <c r="V161" s="52">
        <f t="shared" si="16"/>
        <v>1.7999999999999998</v>
      </c>
      <c r="W161" s="52">
        <f t="shared" si="17"/>
        <v>2.5</v>
      </c>
      <c r="X161" s="33">
        <f t="shared" si="18"/>
        <v>2.1000000000000005</v>
      </c>
    </row>
    <row r="162" spans="1:24" ht="12.75">
      <c r="A162" s="8">
        <v>39511</v>
      </c>
      <c r="B162" s="2">
        <v>64</v>
      </c>
      <c r="D162" s="10">
        <v>6</v>
      </c>
      <c r="E162" s="13">
        <v>2.32</v>
      </c>
      <c r="F162" s="20"/>
      <c r="G162" s="20"/>
      <c r="H162" s="31"/>
      <c r="I162" s="13"/>
      <c r="J162" s="13"/>
      <c r="K162" s="13"/>
      <c r="L162" s="13"/>
      <c r="M162" s="17"/>
      <c r="N162" s="13">
        <f t="shared" si="7"/>
        <v>-2.32</v>
      </c>
      <c r="O162" s="13">
        <f t="shared" si="8"/>
        <v>-2.42</v>
      </c>
      <c r="P162" s="19">
        <f t="shared" si="8"/>
        <v>-2.52</v>
      </c>
      <c r="Q162" s="13">
        <f t="shared" si="8"/>
        <v>-2.62</v>
      </c>
      <c r="R162" s="17">
        <f t="shared" si="8"/>
        <v>-2.72</v>
      </c>
      <c r="S162" s="19">
        <f t="shared" si="13"/>
        <v>3.6300000000000003</v>
      </c>
      <c r="T162" s="19">
        <f t="shared" si="14"/>
        <v>3.6300000000000003</v>
      </c>
      <c r="U162" s="22">
        <f>(3.3+1.08)-E161</f>
        <v>2.03</v>
      </c>
      <c r="V162" s="52">
        <f>(3.1+1.08)-E161</f>
        <v>1.8299999999999996</v>
      </c>
      <c r="W162" s="52">
        <f>(3.8+1.08)-E161</f>
        <v>2.53</v>
      </c>
      <c r="X162" s="33">
        <f>(3.4+1.08)-E161</f>
        <v>2.1300000000000003</v>
      </c>
    </row>
    <row r="163" spans="1:24" ht="12.75">
      <c r="A163" s="8">
        <v>39512</v>
      </c>
      <c r="B163" s="2">
        <v>65</v>
      </c>
      <c r="D163" s="10">
        <v>4</v>
      </c>
      <c r="E163" s="13">
        <v>2.38</v>
      </c>
      <c r="F163" s="20"/>
      <c r="G163" s="20"/>
      <c r="H163" s="31"/>
      <c r="I163" s="13"/>
      <c r="J163" s="13"/>
      <c r="K163" s="13"/>
      <c r="L163" s="13"/>
      <c r="M163" s="17"/>
      <c r="N163" s="13">
        <f t="shared" si="7"/>
        <v>-2.38</v>
      </c>
      <c r="O163" s="13">
        <f t="shared" si="8"/>
        <v>-2.48</v>
      </c>
      <c r="P163" s="19">
        <f t="shared" si="8"/>
        <v>-2.58</v>
      </c>
      <c r="Q163" s="22">
        <f t="shared" si="8"/>
        <v>-2.68</v>
      </c>
      <c r="R163" s="33">
        <f t="shared" si="8"/>
        <v>-2.7800000000000002</v>
      </c>
      <c r="S163" s="19">
        <f t="shared" si="13"/>
        <v>3.5700000000000003</v>
      </c>
      <c r="T163" s="19">
        <f t="shared" si="14"/>
        <v>3.5700000000000003</v>
      </c>
      <c r="U163" s="22">
        <f>(3.3+1.08)-E162</f>
        <v>2.06</v>
      </c>
      <c r="V163" s="52">
        <f>(3.1+1.08)-E162</f>
        <v>1.8599999999999999</v>
      </c>
      <c r="W163" s="52">
        <f>(3.8+1.08)-E162</f>
        <v>2.56</v>
      </c>
      <c r="X163" s="33">
        <f>(3.4+1.08)-E162</f>
        <v>2.1600000000000006</v>
      </c>
    </row>
    <row r="164" spans="1:24" ht="12.75">
      <c r="A164" s="8">
        <v>39513</v>
      </c>
      <c r="B164" s="2">
        <v>66</v>
      </c>
      <c r="D164" s="10">
        <v>0</v>
      </c>
      <c r="E164" s="13">
        <v>2.41</v>
      </c>
      <c r="F164" s="20"/>
      <c r="G164" s="20">
        <v>1055</v>
      </c>
      <c r="H164" s="31">
        <v>1100</v>
      </c>
      <c r="I164" s="13">
        <v>2.46</v>
      </c>
      <c r="J164" s="13">
        <v>2.55</v>
      </c>
      <c r="K164" s="13">
        <v>2.43</v>
      </c>
      <c r="L164" s="13">
        <v>2.45</v>
      </c>
      <c r="M164" s="17">
        <v>0</v>
      </c>
      <c r="N164" s="13">
        <f t="shared" si="7"/>
        <v>-2.41</v>
      </c>
      <c r="O164" s="13">
        <f t="shared" si="8"/>
        <v>-2.5100000000000002</v>
      </c>
      <c r="P164" s="19">
        <f t="shared" si="8"/>
        <v>-2.6100000000000003</v>
      </c>
      <c r="Q164" s="13">
        <f t="shared" si="8"/>
        <v>-2.7100000000000004</v>
      </c>
      <c r="R164" s="17">
        <f t="shared" si="8"/>
        <v>-2.8100000000000005</v>
      </c>
      <c r="S164" s="19">
        <f t="shared" si="13"/>
        <v>3.54</v>
      </c>
      <c r="T164" s="19">
        <f t="shared" si="14"/>
        <v>3.54</v>
      </c>
      <c r="U164" s="22">
        <f aca="true" t="shared" si="19" ref="U164:U172">(3.3+1.08)-E163</f>
        <v>2</v>
      </c>
      <c r="V164" s="52">
        <f aca="true" t="shared" si="20" ref="V164:V172">(3.1+1.08)-E163</f>
        <v>1.7999999999999998</v>
      </c>
      <c r="W164" s="52">
        <f aca="true" t="shared" si="21" ref="W164:W172">(3.8+1.08)-E163</f>
        <v>2.5</v>
      </c>
      <c r="X164" s="33">
        <f aca="true" t="shared" si="22" ref="X164:X172">(3.4+1.08)-E163</f>
        <v>2.1000000000000005</v>
      </c>
    </row>
    <row r="165" spans="1:24" ht="12.75">
      <c r="A165" s="8">
        <v>39514</v>
      </c>
      <c r="B165" s="2">
        <v>67</v>
      </c>
      <c r="D165" s="10">
        <v>0</v>
      </c>
      <c r="E165" s="13">
        <v>2.35</v>
      </c>
      <c r="F165" s="20"/>
      <c r="G165" s="20"/>
      <c r="H165" s="31"/>
      <c r="I165" s="13"/>
      <c r="J165" s="13"/>
      <c r="K165" s="13"/>
      <c r="L165" s="13"/>
      <c r="M165" s="17"/>
      <c r="N165" s="13">
        <f t="shared" si="7"/>
        <v>-2.35</v>
      </c>
      <c r="O165" s="13">
        <f t="shared" si="8"/>
        <v>-2.45</v>
      </c>
      <c r="P165" s="19">
        <f t="shared" si="8"/>
        <v>-2.5500000000000003</v>
      </c>
      <c r="Q165" s="22">
        <f t="shared" si="8"/>
        <v>-2.6500000000000004</v>
      </c>
      <c r="R165" s="33">
        <f t="shared" si="8"/>
        <v>-2.7500000000000004</v>
      </c>
      <c r="S165" s="19">
        <f t="shared" si="13"/>
        <v>3.6</v>
      </c>
      <c r="T165" s="19">
        <f t="shared" si="14"/>
        <v>3.6</v>
      </c>
      <c r="U165" s="22">
        <f t="shared" si="19"/>
        <v>1.9699999999999998</v>
      </c>
      <c r="V165" s="52">
        <f t="shared" si="20"/>
        <v>1.7699999999999996</v>
      </c>
      <c r="W165" s="52">
        <f t="shared" si="21"/>
        <v>2.4699999999999998</v>
      </c>
      <c r="X165" s="33">
        <f t="shared" si="22"/>
        <v>2.0700000000000003</v>
      </c>
    </row>
    <row r="166" spans="1:24" ht="12.75">
      <c r="A166" s="8">
        <v>39515</v>
      </c>
      <c r="B166" s="2">
        <v>68</v>
      </c>
      <c r="D166" s="10">
        <v>3</v>
      </c>
      <c r="E166" s="13">
        <v>2.33</v>
      </c>
      <c r="F166" s="20"/>
      <c r="G166" s="20"/>
      <c r="H166" s="31"/>
      <c r="I166" s="13"/>
      <c r="J166" s="13"/>
      <c r="K166" s="13"/>
      <c r="L166" s="13"/>
      <c r="M166" s="17"/>
      <c r="N166" s="13">
        <f t="shared" si="7"/>
        <v>-2.33</v>
      </c>
      <c r="O166" s="13">
        <f t="shared" si="8"/>
        <v>-2.43</v>
      </c>
      <c r="P166" s="19">
        <f t="shared" si="8"/>
        <v>-2.5300000000000002</v>
      </c>
      <c r="Q166" s="13">
        <f t="shared" si="8"/>
        <v>-2.6300000000000003</v>
      </c>
      <c r="R166" s="17">
        <f t="shared" si="8"/>
        <v>-2.7300000000000004</v>
      </c>
      <c r="S166" s="19">
        <f t="shared" si="13"/>
        <v>3.62</v>
      </c>
      <c r="T166" s="19">
        <f t="shared" si="14"/>
        <v>3.62</v>
      </c>
      <c r="U166" s="22">
        <f t="shared" si="19"/>
        <v>2.03</v>
      </c>
      <c r="V166" s="52">
        <f t="shared" si="20"/>
        <v>1.8299999999999996</v>
      </c>
      <c r="W166" s="52">
        <f t="shared" si="21"/>
        <v>2.53</v>
      </c>
      <c r="X166" s="33">
        <f t="shared" si="22"/>
        <v>2.1300000000000003</v>
      </c>
    </row>
    <row r="167" spans="1:24" ht="12.75">
      <c r="A167" s="8">
        <v>39516</v>
      </c>
      <c r="B167" s="2">
        <v>69</v>
      </c>
      <c r="D167" s="10">
        <v>0</v>
      </c>
      <c r="E167" s="13">
        <v>2.38</v>
      </c>
      <c r="F167" s="20"/>
      <c r="G167" s="20"/>
      <c r="H167" s="31"/>
      <c r="I167" s="13"/>
      <c r="J167" s="13"/>
      <c r="K167" s="13"/>
      <c r="L167" s="13"/>
      <c r="M167" s="17"/>
      <c r="N167" s="13">
        <f t="shared" si="7"/>
        <v>-2.38</v>
      </c>
      <c r="O167" s="13">
        <f t="shared" si="8"/>
        <v>-2.48</v>
      </c>
      <c r="P167" s="19">
        <f t="shared" si="8"/>
        <v>-2.58</v>
      </c>
      <c r="Q167" s="22">
        <f t="shared" si="8"/>
        <v>-2.68</v>
      </c>
      <c r="R167" s="33">
        <f t="shared" si="8"/>
        <v>-2.7800000000000002</v>
      </c>
      <c r="S167" s="19">
        <f t="shared" si="13"/>
        <v>3.5700000000000003</v>
      </c>
      <c r="T167" s="19">
        <f t="shared" si="14"/>
        <v>3.5700000000000003</v>
      </c>
      <c r="U167" s="22">
        <f t="shared" si="19"/>
        <v>2.05</v>
      </c>
      <c r="V167" s="52">
        <f t="shared" si="20"/>
        <v>1.8499999999999996</v>
      </c>
      <c r="W167" s="52">
        <f t="shared" si="21"/>
        <v>2.55</v>
      </c>
      <c r="X167" s="33">
        <f t="shared" si="22"/>
        <v>2.1500000000000004</v>
      </c>
    </row>
    <row r="168" spans="1:24" ht="12.75">
      <c r="A168" s="8">
        <v>39517</v>
      </c>
      <c r="B168" s="2">
        <v>70</v>
      </c>
      <c r="D168" s="10">
        <v>2</v>
      </c>
      <c r="E168" s="13">
        <v>2.34</v>
      </c>
      <c r="F168" s="20"/>
      <c r="G168" s="20"/>
      <c r="H168" s="31"/>
      <c r="I168" s="13"/>
      <c r="J168" s="13"/>
      <c r="K168" s="13"/>
      <c r="L168" s="13"/>
      <c r="M168" s="17"/>
      <c r="N168" s="13">
        <f t="shared" si="7"/>
        <v>-2.34</v>
      </c>
      <c r="O168" s="13">
        <f t="shared" si="8"/>
        <v>-2.44</v>
      </c>
      <c r="P168" s="19">
        <f t="shared" si="8"/>
        <v>-2.54</v>
      </c>
      <c r="Q168" s="13">
        <f t="shared" si="8"/>
        <v>-2.64</v>
      </c>
      <c r="R168" s="17">
        <f t="shared" si="8"/>
        <v>-2.74</v>
      </c>
      <c r="S168" s="19">
        <f t="shared" si="13"/>
        <v>3.6100000000000003</v>
      </c>
      <c r="T168" s="19">
        <f t="shared" si="14"/>
        <v>3.6100000000000003</v>
      </c>
      <c r="U168" s="22">
        <f t="shared" si="19"/>
        <v>2</v>
      </c>
      <c r="V168" s="52">
        <f t="shared" si="20"/>
        <v>1.7999999999999998</v>
      </c>
      <c r="W168" s="52">
        <f t="shared" si="21"/>
        <v>2.5</v>
      </c>
      <c r="X168" s="33">
        <f t="shared" si="22"/>
        <v>2.1000000000000005</v>
      </c>
    </row>
    <row r="169" spans="1:24" ht="12.75">
      <c r="A169" s="8">
        <v>39518</v>
      </c>
      <c r="B169" s="2">
        <v>71</v>
      </c>
      <c r="D169" s="10">
        <v>0</v>
      </c>
      <c r="E169" s="13">
        <v>2.35</v>
      </c>
      <c r="F169" s="20"/>
      <c r="G169" s="20"/>
      <c r="H169" s="31"/>
      <c r="I169" s="13"/>
      <c r="J169" s="13"/>
      <c r="K169" s="13"/>
      <c r="L169" s="13"/>
      <c r="M169" s="17"/>
      <c r="N169" s="13">
        <f t="shared" si="7"/>
        <v>-2.35</v>
      </c>
      <c r="O169" s="13">
        <f t="shared" si="8"/>
        <v>-2.45</v>
      </c>
      <c r="P169" s="19">
        <f t="shared" si="8"/>
        <v>-2.5500000000000003</v>
      </c>
      <c r="Q169" s="22">
        <f t="shared" si="8"/>
        <v>-2.6500000000000004</v>
      </c>
      <c r="R169" s="33">
        <f t="shared" si="8"/>
        <v>-2.7500000000000004</v>
      </c>
      <c r="S169" s="19">
        <f t="shared" si="13"/>
        <v>3.6</v>
      </c>
      <c r="T169" s="19">
        <f t="shared" si="14"/>
        <v>3.6</v>
      </c>
      <c r="U169" s="22">
        <f t="shared" si="19"/>
        <v>2.04</v>
      </c>
      <c r="V169" s="52">
        <f t="shared" si="20"/>
        <v>1.8399999999999999</v>
      </c>
      <c r="W169" s="52">
        <f t="shared" si="21"/>
        <v>2.54</v>
      </c>
      <c r="X169" s="33">
        <f t="shared" si="22"/>
        <v>2.1400000000000006</v>
      </c>
    </row>
    <row r="170" spans="1:24" ht="12.75">
      <c r="A170" s="8">
        <v>39519</v>
      </c>
      <c r="B170" s="2">
        <v>72</v>
      </c>
      <c r="D170" s="10">
        <v>4</v>
      </c>
      <c r="E170" s="13">
        <v>2.31</v>
      </c>
      <c r="F170" s="20"/>
      <c r="H170" s="31"/>
      <c r="I170" s="13"/>
      <c r="J170" s="13"/>
      <c r="K170" s="13"/>
      <c r="L170" s="13"/>
      <c r="M170" s="17"/>
      <c r="N170" s="13">
        <f t="shared" si="7"/>
        <v>-2.31</v>
      </c>
      <c r="O170" s="13">
        <f t="shared" si="8"/>
        <v>-2.41</v>
      </c>
      <c r="P170" s="19">
        <f t="shared" si="8"/>
        <v>-2.5100000000000002</v>
      </c>
      <c r="Q170" s="22">
        <f t="shared" si="8"/>
        <v>-2.6100000000000003</v>
      </c>
      <c r="R170" s="33">
        <f t="shared" si="8"/>
        <v>-2.7100000000000004</v>
      </c>
      <c r="S170" s="19">
        <f t="shared" si="13"/>
        <v>3.64</v>
      </c>
      <c r="T170" s="19">
        <f t="shared" si="14"/>
        <v>3.64</v>
      </c>
      <c r="U170" s="22">
        <f t="shared" si="19"/>
        <v>2.03</v>
      </c>
      <c r="V170" s="52">
        <f t="shared" si="20"/>
        <v>1.8299999999999996</v>
      </c>
      <c r="W170" s="52">
        <f t="shared" si="21"/>
        <v>2.53</v>
      </c>
      <c r="X170" s="33">
        <f t="shared" si="22"/>
        <v>2.1300000000000003</v>
      </c>
    </row>
    <row r="171" spans="1:24" ht="12.75">
      <c r="A171" s="8">
        <v>39520</v>
      </c>
      <c r="B171" s="2">
        <v>73</v>
      </c>
      <c r="D171" s="10">
        <v>2</v>
      </c>
      <c r="E171" s="13">
        <v>2.38</v>
      </c>
      <c r="F171" s="20"/>
      <c r="G171" s="20" t="s">
        <v>35</v>
      </c>
      <c r="H171" s="31"/>
      <c r="I171" s="13"/>
      <c r="J171" s="13"/>
      <c r="K171" s="13"/>
      <c r="L171" s="13"/>
      <c r="M171" s="17"/>
      <c r="N171" s="13">
        <f t="shared" si="7"/>
        <v>-2.38</v>
      </c>
      <c r="O171" s="13">
        <f t="shared" si="8"/>
        <v>-2.48</v>
      </c>
      <c r="P171" s="19">
        <f t="shared" si="8"/>
        <v>-2.58</v>
      </c>
      <c r="Q171" s="13">
        <f t="shared" si="8"/>
        <v>-2.68</v>
      </c>
      <c r="R171" s="17">
        <f t="shared" si="8"/>
        <v>-2.7800000000000002</v>
      </c>
      <c r="S171" s="19">
        <f t="shared" si="13"/>
        <v>3.5700000000000003</v>
      </c>
      <c r="T171" s="19">
        <f t="shared" si="14"/>
        <v>3.5700000000000003</v>
      </c>
      <c r="U171" s="22">
        <f t="shared" si="19"/>
        <v>2.07</v>
      </c>
      <c r="V171" s="52">
        <f t="shared" si="20"/>
        <v>1.8699999999999997</v>
      </c>
      <c r="W171" s="52">
        <f t="shared" si="21"/>
        <v>2.57</v>
      </c>
      <c r="X171" s="33">
        <f t="shared" si="22"/>
        <v>2.1700000000000004</v>
      </c>
    </row>
    <row r="172" spans="1:24" ht="12.75">
      <c r="A172" s="8">
        <v>39521</v>
      </c>
      <c r="B172" s="2">
        <v>74</v>
      </c>
      <c r="D172" s="10">
        <v>5</v>
      </c>
      <c r="E172" s="13">
        <v>2.4</v>
      </c>
      <c r="F172" s="20"/>
      <c r="G172" s="20" t="s">
        <v>40</v>
      </c>
      <c r="H172" s="31">
        <v>1000</v>
      </c>
      <c r="I172" s="13">
        <v>2.38</v>
      </c>
      <c r="J172" s="13">
        <v>2.47</v>
      </c>
      <c r="K172" s="13">
        <v>2.37</v>
      </c>
      <c r="L172" s="13">
        <v>2.37</v>
      </c>
      <c r="M172" s="17">
        <v>0</v>
      </c>
      <c r="N172" s="13">
        <f t="shared" si="7"/>
        <v>-2.4</v>
      </c>
      <c r="O172" s="13">
        <f t="shared" si="8"/>
        <v>-2.5</v>
      </c>
      <c r="P172" s="19">
        <f t="shared" si="8"/>
        <v>-2.6</v>
      </c>
      <c r="Q172" s="22">
        <f t="shared" si="8"/>
        <v>-2.7</v>
      </c>
      <c r="R172" s="33">
        <f t="shared" si="8"/>
        <v>-2.8000000000000003</v>
      </c>
      <c r="S172" s="19">
        <f t="shared" si="13"/>
        <v>3.5500000000000003</v>
      </c>
      <c r="T172" s="19">
        <f t="shared" si="14"/>
        <v>3.5500000000000003</v>
      </c>
      <c r="U172" s="22">
        <f t="shared" si="19"/>
        <v>2</v>
      </c>
      <c r="V172" s="52">
        <f t="shared" si="20"/>
        <v>1.7999999999999998</v>
      </c>
      <c r="W172" s="52">
        <f t="shared" si="21"/>
        <v>2.5</v>
      </c>
      <c r="X172" s="33">
        <f t="shared" si="22"/>
        <v>2.1000000000000005</v>
      </c>
    </row>
    <row r="173" spans="1:24" ht="12.75">
      <c r="A173" s="8">
        <v>39522</v>
      </c>
      <c r="B173" s="2">
        <v>75</v>
      </c>
      <c r="D173" s="10">
        <v>1</v>
      </c>
      <c r="E173" s="13">
        <v>2.39</v>
      </c>
      <c r="F173" s="20"/>
      <c r="G173" s="20"/>
      <c r="H173" s="31"/>
      <c r="I173" s="13"/>
      <c r="J173" s="13"/>
      <c r="K173" s="13"/>
      <c r="L173" s="13"/>
      <c r="M173" s="17"/>
      <c r="N173" s="13">
        <f t="shared" si="7"/>
        <v>-2.39</v>
      </c>
      <c r="O173" s="13">
        <f t="shared" si="8"/>
        <v>-2.49</v>
      </c>
      <c r="P173" s="19">
        <f t="shared" si="8"/>
        <v>-2.5900000000000003</v>
      </c>
      <c r="Q173" s="22">
        <f t="shared" si="8"/>
        <v>-2.6900000000000004</v>
      </c>
      <c r="R173" s="33">
        <f t="shared" si="8"/>
        <v>-2.7900000000000005</v>
      </c>
      <c r="S173" s="19">
        <f t="shared" si="13"/>
        <v>3.56</v>
      </c>
      <c r="T173" s="19">
        <f t="shared" si="14"/>
        <v>3.56</v>
      </c>
      <c r="U173" s="22">
        <f aca="true" t="shared" si="23" ref="U173:U180">(3.3+1.08)-E172</f>
        <v>1.98</v>
      </c>
      <c r="V173" s="52">
        <f aca="true" t="shared" si="24" ref="V173:V180">(3.1+1.08)-E172</f>
        <v>1.7799999999999998</v>
      </c>
      <c r="W173" s="52">
        <f aca="true" t="shared" si="25" ref="W173:W180">(3.8+1.08)-E172</f>
        <v>2.48</v>
      </c>
      <c r="X173" s="33">
        <f aca="true" t="shared" si="26" ref="X173:X180">(3.4+1.08)-E172</f>
        <v>2.0800000000000005</v>
      </c>
    </row>
    <row r="174" spans="1:24" ht="12.75">
      <c r="A174" s="8">
        <v>39523</v>
      </c>
      <c r="B174" s="2">
        <v>76</v>
      </c>
      <c r="C174" s="2">
        <v>1</v>
      </c>
      <c r="D174" s="10">
        <v>3</v>
      </c>
      <c r="E174" s="13">
        <v>2.35</v>
      </c>
      <c r="F174" s="20"/>
      <c r="G174" s="20"/>
      <c r="H174" s="31"/>
      <c r="I174" s="13"/>
      <c r="J174" s="13"/>
      <c r="K174" s="13"/>
      <c r="L174" s="13"/>
      <c r="M174" s="17"/>
      <c r="N174" s="13">
        <f t="shared" si="7"/>
        <v>-2.35</v>
      </c>
      <c r="O174" s="13">
        <f t="shared" si="8"/>
        <v>-2.45</v>
      </c>
      <c r="P174" s="19">
        <f t="shared" si="8"/>
        <v>-2.5500000000000003</v>
      </c>
      <c r="Q174" s="13">
        <f t="shared" si="8"/>
        <v>-2.6500000000000004</v>
      </c>
      <c r="R174" s="17">
        <f t="shared" si="8"/>
        <v>-2.7500000000000004</v>
      </c>
      <c r="S174" s="19">
        <f t="shared" si="13"/>
        <v>3.6</v>
      </c>
      <c r="T174" s="19">
        <f t="shared" si="14"/>
        <v>3.6</v>
      </c>
      <c r="U174" s="22">
        <f t="shared" si="23"/>
        <v>1.9899999999999998</v>
      </c>
      <c r="V174" s="52">
        <f t="shared" si="24"/>
        <v>1.7899999999999996</v>
      </c>
      <c r="W174" s="52">
        <f t="shared" si="25"/>
        <v>2.4899999999999998</v>
      </c>
      <c r="X174" s="33">
        <f t="shared" si="26"/>
        <v>2.0900000000000003</v>
      </c>
    </row>
    <row r="175" spans="1:24" ht="12.75">
      <c r="A175" s="8">
        <v>39524</v>
      </c>
      <c r="B175" s="2">
        <v>77</v>
      </c>
      <c r="D175" s="10">
        <v>3</v>
      </c>
      <c r="E175" s="13">
        <v>2.38</v>
      </c>
      <c r="F175" s="20"/>
      <c r="G175" s="20">
        <v>1130</v>
      </c>
      <c r="H175" s="31">
        <v>1145</v>
      </c>
      <c r="I175" s="13">
        <v>2.43</v>
      </c>
      <c r="J175" s="13">
        <v>2.51</v>
      </c>
      <c r="K175" s="13">
        <v>2.42</v>
      </c>
      <c r="L175" s="13">
        <v>2.42</v>
      </c>
      <c r="M175" s="17">
        <v>0.01</v>
      </c>
      <c r="N175" s="13">
        <f t="shared" si="7"/>
        <v>-2.38</v>
      </c>
      <c r="O175" s="13">
        <f t="shared" si="8"/>
        <v>-2.48</v>
      </c>
      <c r="P175" s="19">
        <f t="shared" si="8"/>
        <v>-2.58</v>
      </c>
      <c r="Q175" s="13">
        <f t="shared" si="8"/>
        <v>-2.68</v>
      </c>
      <c r="R175" s="17">
        <f t="shared" si="8"/>
        <v>-2.7800000000000002</v>
      </c>
      <c r="S175" s="19">
        <f t="shared" si="13"/>
        <v>3.5700000000000003</v>
      </c>
      <c r="T175" s="19">
        <f t="shared" si="14"/>
        <v>3.5700000000000003</v>
      </c>
      <c r="U175" s="22">
        <f t="shared" si="23"/>
        <v>2.03</v>
      </c>
      <c r="V175" s="52">
        <f t="shared" si="24"/>
        <v>1.8299999999999996</v>
      </c>
      <c r="W175" s="52">
        <f t="shared" si="25"/>
        <v>2.53</v>
      </c>
      <c r="X175" s="33">
        <f t="shared" si="26"/>
        <v>2.1300000000000003</v>
      </c>
    </row>
    <row r="176" spans="1:24" ht="12.75">
      <c r="A176" s="8">
        <v>39525</v>
      </c>
      <c r="B176" s="2">
        <v>78</v>
      </c>
      <c r="D176" s="10">
        <v>0</v>
      </c>
      <c r="E176" s="13">
        <v>2.35</v>
      </c>
      <c r="F176" s="20"/>
      <c r="G176" s="20"/>
      <c r="H176" s="31"/>
      <c r="I176" s="13"/>
      <c r="J176" s="13"/>
      <c r="K176" s="13"/>
      <c r="L176" s="13"/>
      <c r="M176" s="17"/>
      <c r="N176" s="13">
        <f t="shared" si="7"/>
        <v>-2.35</v>
      </c>
      <c r="O176" s="13">
        <f t="shared" si="8"/>
        <v>-2.45</v>
      </c>
      <c r="P176" s="19">
        <f t="shared" si="8"/>
        <v>-2.5500000000000003</v>
      </c>
      <c r="Q176" s="13">
        <f t="shared" si="8"/>
        <v>-2.6500000000000004</v>
      </c>
      <c r="R176" s="17">
        <f t="shared" si="8"/>
        <v>-2.7500000000000004</v>
      </c>
      <c r="S176" s="19">
        <f t="shared" si="13"/>
        <v>3.6</v>
      </c>
      <c r="T176" s="19">
        <f t="shared" si="14"/>
        <v>3.6</v>
      </c>
      <c r="U176" s="22">
        <f t="shared" si="23"/>
        <v>2</v>
      </c>
      <c r="V176" s="52">
        <f t="shared" si="24"/>
        <v>1.7999999999999998</v>
      </c>
      <c r="W176" s="52">
        <f t="shared" si="25"/>
        <v>2.5</v>
      </c>
      <c r="X176" s="33">
        <f t="shared" si="26"/>
        <v>2.1000000000000005</v>
      </c>
    </row>
    <row r="177" spans="1:24" ht="12.75">
      <c r="A177" s="8">
        <v>39526</v>
      </c>
      <c r="B177" s="2">
        <v>79</v>
      </c>
      <c r="D177" s="10">
        <v>0</v>
      </c>
      <c r="E177" s="13">
        <v>2.29</v>
      </c>
      <c r="F177" s="20"/>
      <c r="G177" s="20"/>
      <c r="H177" s="31"/>
      <c r="I177" s="13"/>
      <c r="J177" s="13"/>
      <c r="K177" s="13"/>
      <c r="L177" s="13"/>
      <c r="M177" s="17"/>
      <c r="N177" s="13">
        <f t="shared" si="7"/>
        <v>-2.29</v>
      </c>
      <c r="O177" s="13">
        <f t="shared" si="8"/>
        <v>-2.39</v>
      </c>
      <c r="P177" s="19">
        <f t="shared" si="8"/>
        <v>-2.49</v>
      </c>
      <c r="Q177" s="22">
        <f t="shared" si="8"/>
        <v>-2.5900000000000003</v>
      </c>
      <c r="R177" s="33">
        <f t="shared" si="8"/>
        <v>-2.6900000000000004</v>
      </c>
      <c r="S177" s="19">
        <f t="shared" si="13"/>
        <v>3.66</v>
      </c>
      <c r="T177" s="19">
        <f t="shared" si="14"/>
        <v>3.66</v>
      </c>
      <c r="U177" s="22">
        <f t="shared" si="23"/>
        <v>2.03</v>
      </c>
      <c r="V177" s="52">
        <f t="shared" si="24"/>
        <v>1.8299999999999996</v>
      </c>
      <c r="W177" s="52">
        <f t="shared" si="25"/>
        <v>2.53</v>
      </c>
      <c r="X177" s="33">
        <f t="shared" si="26"/>
        <v>2.1300000000000003</v>
      </c>
    </row>
    <row r="178" spans="1:24" ht="12.75">
      <c r="A178" s="8">
        <v>39527</v>
      </c>
      <c r="B178" s="2">
        <v>80</v>
      </c>
      <c r="D178" s="10">
        <v>4</v>
      </c>
      <c r="E178" s="13">
        <v>2.27</v>
      </c>
      <c r="F178" s="20"/>
      <c r="G178" s="20"/>
      <c r="H178" s="31"/>
      <c r="I178" s="13"/>
      <c r="J178" s="13"/>
      <c r="K178" s="13"/>
      <c r="L178" s="13"/>
      <c r="M178" s="17"/>
      <c r="N178" s="13">
        <f t="shared" si="7"/>
        <v>-2.27</v>
      </c>
      <c r="O178" s="13">
        <f t="shared" si="8"/>
        <v>-2.37</v>
      </c>
      <c r="P178" s="19">
        <f t="shared" si="8"/>
        <v>-2.47</v>
      </c>
      <c r="Q178" s="13">
        <f t="shared" si="8"/>
        <v>-2.5700000000000003</v>
      </c>
      <c r="R178" s="17">
        <f t="shared" si="8"/>
        <v>-2.6700000000000004</v>
      </c>
      <c r="S178" s="19">
        <f t="shared" si="13"/>
        <v>3.68</v>
      </c>
      <c r="T178" s="19">
        <f t="shared" si="14"/>
        <v>3.68</v>
      </c>
      <c r="U178" s="22">
        <f t="shared" si="23"/>
        <v>2.09</v>
      </c>
      <c r="V178" s="52">
        <f t="shared" si="24"/>
        <v>1.8899999999999997</v>
      </c>
      <c r="W178" s="52">
        <f t="shared" si="25"/>
        <v>2.59</v>
      </c>
      <c r="X178" s="33">
        <f t="shared" si="26"/>
        <v>2.1900000000000004</v>
      </c>
    </row>
    <row r="179" spans="1:24" ht="12.75">
      <c r="A179" s="8">
        <v>39528</v>
      </c>
      <c r="B179" s="2">
        <v>81</v>
      </c>
      <c r="D179" s="10">
        <v>0</v>
      </c>
      <c r="E179" s="13">
        <v>2.3</v>
      </c>
      <c r="F179" s="20"/>
      <c r="G179" s="20"/>
      <c r="H179" s="31"/>
      <c r="I179" s="13"/>
      <c r="J179" s="13"/>
      <c r="K179" s="13"/>
      <c r="L179" s="13"/>
      <c r="M179" s="17"/>
      <c r="N179" s="13">
        <f t="shared" si="7"/>
        <v>-2.3</v>
      </c>
      <c r="O179" s="13">
        <f t="shared" si="8"/>
        <v>-2.4</v>
      </c>
      <c r="P179" s="19">
        <f t="shared" si="8"/>
        <v>-2.5</v>
      </c>
      <c r="Q179" s="22">
        <f t="shared" si="8"/>
        <v>-2.6</v>
      </c>
      <c r="R179" s="33">
        <f t="shared" si="8"/>
        <v>-2.7</v>
      </c>
      <c r="S179" s="19">
        <f t="shared" si="13"/>
        <v>3.6500000000000004</v>
      </c>
      <c r="T179" s="19">
        <f t="shared" si="14"/>
        <v>3.6500000000000004</v>
      </c>
      <c r="U179" s="22">
        <f t="shared" si="23"/>
        <v>2.11</v>
      </c>
      <c r="V179" s="52">
        <f t="shared" si="24"/>
        <v>1.9099999999999997</v>
      </c>
      <c r="W179" s="52">
        <f t="shared" si="25"/>
        <v>2.61</v>
      </c>
      <c r="X179" s="33">
        <f t="shared" si="26"/>
        <v>2.2100000000000004</v>
      </c>
    </row>
    <row r="180" spans="1:24" ht="12.75">
      <c r="A180" s="8">
        <v>39529</v>
      </c>
      <c r="B180" s="2">
        <v>82</v>
      </c>
      <c r="D180" s="10">
        <v>0</v>
      </c>
      <c r="E180" s="13">
        <v>2.26</v>
      </c>
      <c r="F180" s="20"/>
      <c r="G180" s="20"/>
      <c r="H180" s="31"/>
      <c r="I180" s="13"/>
      <c r="J180" s="13"/>
      <c r="K180" s="13"/>
      <c r="L180" s="13"/>
      <c r="M180" s="17"/>
      <c r="N180" s="13">
        <f t="shared" si="7"/>
        <v>-2.26</v>
      </c>
      <c r="O180" s="13">
        <f t="shared" si="8"/>
        <v>-2.36</v>
      </c>
      <c r="P180" s="19">
        <f t="shared" si="8"/>
        <v>-2.46</v>
      </c>
      <c r="Q180" s="13">
        <f t="shared" si="8"/>
        <v>-2.56</v>
      </c>
      <c r="R180" s="17">
        <f t="shared" si="8"/>
        <v>-2.66</v>
      </c>
      <c r="S180" s="19">
        <f t="shared" si="13"/>
        <v>3.6900000000000004</v>
      </c>
      <c r="T180" s="19">
        <f t="shared" si="14"/>
        <v>3.6900000000000004</v>
      </c>
      <c r="U180" s="22">
        <f t="shared" si="23"/>
        <v>2.08</v>
      </c>
      <c r="V180" s="52">
        <f t="shared" si="24"/>
        <v>1.88</v>
      </c>
      <c r="W180" s="52">
        <f t="shared" si="25"/>
        <v>2.58</v>
      </c>
      <c r="X180" s="33">
        <f t="shared" si="26"/>
        <v>2.1800000000000006</v>
      </c>
    </row>
    <row r="181" spans="1:24" ht="12.75">
      <c r="A181" s="8">
        <v>39530</v>
      </c>
      <c r="B181" s="2">
        <v>83</v>
      </c>
      <c r="D181" s="10">
        <v>0</v>
      </c>
      <c r="E181" s="13">
        <v>2.24</v>
      </c>
      <c r="F181" s="20"/>
      <c r="G181" s="20"/>
      <c r="H181" s="31"/>
      <c r="I181" s="13"/>
      <c r="J181" s="13"/>
      <c r="K181" s="13"/>
      <c r="L181" s="13"/>
      <c r="M181" s="17"/>
      <c r="N181" s="13">
        <f t="shared" si="7"/>
        <v>-2.24</v>
      </c>
      <c r="O181" s="13">
        <f t="shared" si="8"/>
        <v>-2.3400000000000003</v>
      </c>
      <c r="P181" s="19">
        <f t="shared" si="8"/>
        <v>-2.4400000000000004</v>
      </c>
      <c r="Q181" s="13">
        <f t="shared" si="8"/>
        <v>-2.5400000000000005</v>
      </c>
      <c r="R181" s="17">
        <f t="shared" si="8"/>
        <v>-2.6400000000000006</v>
      </c>
      <c r="S181" s="19">
        <f t="shared" si="13"/>
        <v>3.71</v>
      </c>
      <c r="T181" s="19">
        <f t="shared" si="14"/>
        <v>3.71</v>
      </c>
      <c r="U181" s="22">
        <f aca="true" t="shared" si="27" ref="U181:U188">(3.3+1.08)-E180</f>
        <v>2.12</v>
      </c>
      <c r="V181" s="52">
        <f aca="true" t="shared" si="28" ref="V181:V188">(3.1+1.08)-E180</f>
        <v>1.92</v>
      </c>
      <c r="W181" s="52">
        <f aca="true" t="shared" si="29" ref="W181:W188">(3.8+1.08)-E180</f>
        <v>2.62</v>
      </c>
      <c r="X181" s="33">
        <f aca="true" t="shared" si="30" ref="X181:X188">(3.4+1.08)-E180</f>
        <v>2.2200000000000006</v>
      </c>
    </row>
    <row r="182" spans="1:24" ht="12.75">
      <c r="A182" s="8">
        <v>39531</v>
      </c>
      <c r="B182" s="2">
        <v>84</v>
      </c>
      <c r="D182" s="10">
        <v>0</v>
      </c>
      <c r="E182" s="13">
        <v>2.21</v>
      </c>
      <c r="F182" s="20">
        <v>10</v>
      </c>
      <c r="G182" s="20" t="s">
        <v>40</v>
      </c>
      <c r="H182" s="31">
        <v>830</v>
      </c>
      <c r="I182" s="13">
        <v>2.29</v>
      </c>
      <c r="J182" s="13">
        <v>2.38</v>
      </c>
      <c r="K182" s="13">
        <v>2.28</v>
      </c>
      <c r="L182" s="13">
        <v>2.28</v>
      </c>
      <c r="M182" s="17">
        <v>0.02</v>
      </c>
      <c r="N182" s="13">
        <f t="shared" si="7"/>
        <v>-2.21</v>
      </c>
      <c r="O182" s="13">
        <f t="shared" si="8"/>
        <v>-2.31</v>
      </c>
      <c r="P182" s="19">
        <f t="shared" si="8"/>
        <v>-2.41</v>
      </c>
      <c r="Q182" s="22">
        <f t="shared" si="8"/>
        <v>-2.5100000000000002</v>
      </c>
      <c r="R182" s="33">
        <f t="shared" si="8"/>
        <v>-2.6100000000000003</v>
      </c>
      <c r="S182" s="19">
        <f t="shared" si="13"/>
        <v>3.74</v>
      </c>
      <c r="T182" s="19">
        <f t="shared" si="14"/>
        <v>3.74</v>
      </c>
      <c r="U182" s="22">
        <f t="shared" si="27"/>
        <v>2.1399999999999997</v>
      </c>
      <c r="V182" s="52">
        <f t="shared" si="28"/>
        <v>1.9399999999999995</v>
      </c>
      <c r="W182" s="52">
        <f t="shared" si="29"/>
        <v>2.6399999999999997</v>
      </c>
      <c r="X182" s="33">
        <f t="shared" si="30"/>
        <v>2.24</v>
      </c>
    </row>
    <row r="183" spans="1:24" ht="12.75">
      <c r="A183" s="8">
        <v>39532</v>
      </c>
      <c r="B183" s="2">
        <v>85</v>
      </c>
      <c r="D183" s="10">
        <v>0</v>
      </c>
      <c r="E183" s="13">
        <v>2.19</v>
      </c>
      <c r="F183" s="20"/>
      <c r="G183" s="20"/>
      <c r="H183" s="31"/>
      <c r="I183" s="13"/>
      <c r="J183" s="13"/>
      <c r="K183" s="13"/>
      <c r="L183" s="13"/>
      <c r="M183" s="17"/>
      <c r="N183" s="13">
        <f t="shared" si="7"/>
        <v>-2.19</v>
      </c>
      <c r="O183" s="13">
        <f t="shared" si="8"/>
        <v>-2.29</v>
      </c>
      <c r="P183" s="19">
        <f t="shared" si="8"/>
        <v>-2.39</v>
      </c>
      <c r="Q183" s="13">
        <f t="shared" si="8"/>
        <v>-2.49</v>
      </c>
      <c r="R183" s="17">
        <f t="shared" si="8"/>
        <v>-2.5900000000000003</v>
      </c>
      <c r="S183" s="19">
        <f t="shared" si="13"/>
        <v>3.7600000000000002</v>
      </c>
      <c r="T183" s="19">
        <f t="shared" si="14"/>
        <v>3.7600000000000002</v>
      </c>
      <c r="U183" s="22">
        <f t="shared" si="27"/>
        <v>2.17</v>
      </c>
      <c r="V183" s="52">
        <f t="shared" si="28"/>
        <v>1.9699999999999998</v>
      </c>
      <c r="W183" s="52">
        <f t="shared" si="29"/>
        <v>2.67</v>
      </c>
      <c r="X183" s="33">
        <f t="shared" si="30"/>
        <v>2.2700000000000005</v>
      </c>
    </row>
    <row r="184" spans="1:24" ht="12.75">
      <c r="A184" s="8">
        <v>39533</v>
      </c>
      <c r="B184" s="2">
        <v>86</v>
      </c>
      <c r="D184" s="10">
        <v>0</v>
      </c>
      <c r="E184" s="13">
        <v>2.16</v>
      </c>
      <c r="F184" s="20"/>
      <c r="G184" s="20"/>
      <c r="H184" s="31"/>
      <c r="I184" s="13"/>
      <c r="J184" s="13"/>
      <c r="K184" s="13"/>
      <c r="L184" s="13"/>
      <c r="M184" s="17"/>
      <c r="N184" s="13">
        <f t="shared" si="7"/>
        <v>-2.16</v>
      </c>
      <c r="O184" s="13">
        <f t="shared" si="8"/>
        <v>-2.2600000000000002</v>
      </c>
      <c r="P184" s="19">
        <f t="shared" si="8"/>
        <v>-2.3600000000000003</v>
      </c>
      <c r="Q184" s="22">
        <f t="shared" si="8"/>
        <v>-2.4600000000000004</v>
      </c>
      <c r="R184" s="33">
        <f t="shared" si="8"/>
        <v>-2.5600000000000005</v>
      </c>
      <c r="S184" s="19">
        <f t="shared" si="13"/>
        <v>3.79</v>
      </c>
      <c r="T184" s="19">
        <f t="shared" si="14"/>
        <v>3.79</v>
      </c>
      <c r="U184" s="22">
        <f t="shared" si="27"/>
        <v>2.19</v>
      </c>
      <c r="V184" s="52">
        <f t="shared" si="28"/>
        <v>1.9899999999999998</v>
      </c>
      <c r="W184" s="52">
        <f t="shared" si="29"/>
        <v>2.69</v>
      </c>
      <c r="X184" s="33">
        <f t="shared" si="30"/>
        <v>2.2900000000000005</v>
      </c>
    </row>
    <row r="185" spans="1:24" ht="12.75">
      <c r="A185" s="8">
        <v>39534</v>
      </c>
      <c r="B185" s="2">
        <v>87</v>
      </c>
      <c r="C185" s="2">
        <v>2</v>
      </c>
      <c r="D185" s="10">
        <v>0</v>
      </c>
      <c r="E185" s="13">
        <v>2.12</v>
      </c>
      <c r="F185" s="20"/>
      <c r="G185" s="20"/>
      <c r="H185" s="31"/>
      <c r="I185" s="13"/>
      <c r="J185" s="13"/>
      <c r="K185" s="13"/>
      <c r="L185" s="13"/>
      <c r="M185" s="17"/>
      <c r="N185" s="13">
        <f t="shared" si="7"/>
        <v>-2.12</v>
      </c>
      <c r="O185" s="13">
        <f t="shared" si="8"/>
        <v>-2.22</v>
      </c>
      <c r="P185" s="19">
        <f t="shared" si="8"/>
        <v>-2.3200000000000003</v>
      </c>
      <c r="Q185" s="13">
        <f t="shared" si="8"/>
        <v>-2.4200000000000004</v>
      </c>
      <c r="R185" s="17">
        <f t="shared" si="8"/>
        <v>-2.5200000000000005</v>
      </c>
      <c r="S185" s="19">
        <f t="shared" si="13"/>
        <v>3.83</v>
      </c>
      <c r="T185" s="19">
        <f t="shared" si="14"/>
        <v>3.83</v>
      </c>
      <c r="U185" s="22">
        <f t="shared" si="27"/>
        <v>2.2199999999999998</v>
      </c>
      <c r="V185" s="52">
        <f t="shared" si="28"/>
        <v>2.0199999999999996</v>
      </c>
      <c r="W185" s="52">
        <f t="shared" si="29"/>
        <v>2.7199999999999998</v>
      </c>
      <c r="X185" s="33">
        <f t="shared" si="30"/>
        <v>2.3200000000000003</v>
      </c>
    </row>
    <row r="186" spans="1:24" ht="12.75">
      <c r="A186" s="8">
        <v>39535</v>
      </c>
      <c r="B186" s="2">
        <v>88</v>
      </c>
      <c r="C186" s="2">
        <v>2</v>
      </c>
      <c r="D186" s="10">
        <v>0</v>
      </c>
      <c r="E186" s="13">
        <v>2.09</v>
      </c>
      <c r="F186" s="20"/>
      <c r="G186" s="20"/>
      <c r="H186" s="31"/>
      <c r="I186" s="13"/>
      <c r="J186" s="13"/>
      <c r="K186" s="13"/>
      <c r="L186" s="13"/>
      <c r="M186" s="17"/>
      <c r="N186" s="13">
        <f t="shared" si="7"/>
        <v>-2.09</v>
      </c>
      <c r="O186" s="13">
        <f t="shared" si="8"/>
        <v>-2.19</v>
      </c>
      <c r="P186" s="19">
        <f t="shared" si="8"/>
        <v>-2.29</v>
      </c>
      <c r="Q186" s="22">
        <f t="shared" si="8"/>
        <v>-2.39</v>
      </c>
      <c r="R186" s="33">
        <f t="shared" si="8"/>
        <v>-2.49</v>
      </c>
      <c r="S186" s="19">
        <f t="shared" si="13"/>
        <v>3.8600000000000003</v>
      </c>
      <c r="T186" s="19">
        <f t="shared" si="14"/>
        <v>3.8600000000000003</v>
      </c>
      <c r="U186" s="22">
        <f t="shared" si="27"/>
        <v>2.26</v>
      </c>
      <c r="V186" s="52">
        <f t="shared" si="28"/>
        <v>2.0599999999999996</v>
      </c>
      <c r="W186" s="52">
        <f t="shared" si="29"/>
        <v>2.76</v>
      </c>
      <c r="X186" s="33">
        <f t="shared" si="30"/>
        <v>2.3600000000000003</v>
      </c>
    </row>
    <row r="187" spans="1:24" ht="12.75">
      <c r="A187" s="8">
        <v>39536</v>
      </c>
      <c r="B187" s="2">
        <v>89</v>
      </c>
      <c r="D187" s="10">
        <v>4</v>
      </c>
      <c r="E187" s="13">
        <v>2.1</v>
      </c>
      <c r="F187" s="20"/>
      <c r="G187" s="20"/>
      <c r="H187" s="31"/>
      <c r="I187" s="13"/>
      <c r="J187" s="13"/>
      <c r="K187" s="13"/>
      <c r="L187" s="13"/>
      <c r="M187" s="17"/>
      <c r="N187" s="13">
        <f t="shared" si="7"/>
        <v>-2.1</v>
      </c>
      <c r="O187" s="13">
        <f t="shared" si="8"/>
        <v>-2.2</v>
      </c>
      <c r="P187" s="19">
        <f t="shared" si="8"/>
        <v>-2.3000000000000003</v>
      </c>
      <c r="Q187" s="22">
        <f t="shared" si="8"/>
        <v>-2.4000000000000004</v>
      </c>
      <c r="R187" s="33">
        <f t="shared" si="8"/>
        <v>-2.5000000000000004</v>
      </c>
      <c r="S187" s="19">
        <f t="shared" si="13"/>
        <v>3.85</v>
      </c>
      <c r="T187" s="19">
        <f t="shared" si="14"/>
        <v>3.85</v>
      </c>
      <c r="U187" s="22">
        <f t="shared" si="27"/>
        <v>2.29</v>
      </c>
      <c r="V187" s="52">
        <f t="shared" si="28"/>
        <v>2.09</v>
      </c>
      <c r="W187" s="52">
        <f t="shared" si="29"/>
        <v>2.79</v>
      </c>
      <c r="X187" s="33">
        <f t="shared" si="30"/>
        <v>2.3900000000000006</v>
      </c>
    </row>
    <row r="188" spans="1:24" ht="12.75">
      <c r="A188" s="8">
        <v>39537</v>
      </c>
      <c r="B188" s="2">
        <v>90</v>
      </c>
      <c r="C188" s="2">
        <v>3</v>
      </c>
      <c r="D188" s="10">
        <v>11</v>
      </c>
      <c r="E188" s="13">
        <v>2.08</v>
      </c>
      <c r="F188" s="20"/>
      <c r="G188" s="20"/>
      <c r="H188" s="31"/>
      <c r="I188" s="13"/>
      <c r="J188" s="13"/>
      <c r="K188" s="13"/>
      <c r="L188" s="13"/>
      <c r="M188" s="17"/>
      <c r="N188" s="13">
        <f t="shared" si="7"/>
        <v>-2.08</v>
      </c>
      <c r="O188" s="13">
        <f t="shared" si="8"/>
        <v>-2.18</v>
      </c>
      <c r="P188" s="19">
        <f t="shared" si="8"/>
        <v>-2.2800000000000002</v>
      </c>
      <c r="Q188" s="22">
        <f t="shared" si="8"/>
        <v>-2.3800000000000003</v>
      </c>
      <c r="R188" s="33">
        <f t="shared" si="8"/>
        <v>-2.4800000000000004</v>
      </c>
      <c r="S188" s="19">
        <f t="shared" si="13"/>
        <v>3.87</v>
      </c>
      <c r="T188" s="19">
        <f t="shared" si="14"/>
        <v>3.87</v>
      </c>
      <c r="U188" s="22">
        <f t="shared" si="27"/>
        <v>2.28</v>
      </c>
      <c r="V188" s="52">
        <f t="shared" si="28"/>
        <v>2.0799999999999996</v>
      </c>
      <c r="W188" s="52">
        <f t="shared" si="29"/>
        <v>2.78</v>
      </c>
      <c r="X188" s="33">
        <f t="shared" si="30"/>
        <v>2.3800000000000003</v>
      </c>
    </row>
    <row r="189" spans="1:24" ht="12.75">
      <c r="A189" s="8">
        <v>39538</v>
      </c>
      <c r="B189" s="2">
        <v>91</v>
      </c>
      <c r="D189" s="10">
        <v>12</v>
      </c>
      <c r="E189" s="13">
        <v>2.28</v>
      </c>
      <c r="F189" s="20"/>
      <c r="G189" s="20"/>
      <c r="H189" s="31"/>
      <c r="I189" s="13"/>
      <c r="J189" s="13"/>
      <c r="K189" s="13"/>
      <c r="L189" s="13"/>
      <c r="M189" s="17"/>
      <c r="N189" s="13">
        <f t="shared" si="7"/>
        <v>-2.28</v>
      </c>
      <c r="O189" s="13">
        <f t="shared" si="8"/>
        <v>-2.38</v>
      </c>
      <c r="P189" s="19">
        <f t="shared" si="8"/>
        <v>-2.48</v>
      </c>
      <c r="Q189" s="22">
        <f t="shared" si="8"/>
        <v>-2.58</v>
      </c>
      <c r="R189" s="33">
        <f t="shared" si="8"/>
        <v>-2.68</v>
      </c>
      <c r="S189" s="19">
        <f t="shared" si="13"/>
        <v>3.6700000000000004</v>
      </c>
      <c r="T189" s="19">
        <f t="shared" si="14"/>
        <v>3.6700000000000004</v>
      </c>
      <c r="U189" s="22">
        <f>(3.3+1.08)-E188</f>
        <v>2.3</v>
      </c>
      <c r="V189" s="52">
        <f>(3.1+1.08)-E188</f>
        <v>2.0999999999999996</v>
      </c>
      <c r="W189" s="52">
        <f>(3.8+1.08)-E188</f>
        <v>2.8</v>
      </c>
      <c r="X189" s="33">
        <f>(3.4+1.08)-E188</f>
        <v>2.4000000000000004</v>
      </c>
    </row>
    <row r="190" spans="1:24" ht="12.75">
      <c r="A190" s="8">
        <v>39539</v>
      </c>
      <c r="B190" s="2">
        <v>92</v>
      </c>
      <c r="D190" s="10">
        <v>0</v>
      </c>
      <c r="E190" s="13">
        <v>2.3</v>
      </c>
      <c r="F190" s="20">
        <v>11</v>
      </c>
      <c r="G190" s="20" t="s">
        <v>40</v>
      </c>
      <c r="H190" s="31">
        <v>920</v>
      </c>
      <c r="I190" s="13">
        <v>2.36</v>
      </c>
      <c r="J190" s="13">
        <v>2.45</v>
      </c>
      <c r="K190" s="13">
        <v>2.33</v>
      </c>
      <c r="L190" s="13">
        <v>2.35</v>
      </c>
      <c r="M190" s="17">
        <v>0</v>
      </c>
      <c r="N190" s="13">
        <f t="shared" si="7"/>
        <v>-2.3</v>
      </c>
      <c r="O190" s="13">
        <f t="shared" si="8"/>
        <v>-2.4</v>
      </c>
      <c r="P190" s="19">
        <f t="shared" si="8"/>
        <v>-2.5</v>
      </c>
      <c r="Q190" s="13">
        <f t="shared" si="8"/>
        <v>-2.6</v>
      </c>
      <c r="R190" s="17">
        <f t="shared" si="8"/>
        <v>-2.7</v>
      </c>
      <c r="S190" s="19">
        <f t="shared" si="13"/>
        <v>3.6500000000000004</v>
      </c>
      <c r="T190" s="19">
        <f t="shared" si="14"/>
        <v>3.6500000000000004</v>
      </c>
      <c r="U190" s="22">
        <f>(3.3+1.08)-E189</f>
        <v>2.1</v>
      </c>
      <c r="V190" s="52">
        <f>(3.1+1.08)-E189</f>
        <v>1.9</v>
      </c>
      <c r="W190" s="52">
        <f>(3.8+1.08)-E189</f>
        <v>2.6</v>
      </c>
      <c r="X190" s="33">
        <f>(3.4+1.08)-E189</f>
        <v>2.2000000000000006</v>
      </c>
    </row>
    <row r="191" spans="1:24" ht="12.75">
      <c r="A191" s="8">
        <v>39540</v>
      </c>
      <c r="B191" s="2">
        <v>93</v>
      </c>
      <c r="D191" s="10">
        <v>1</v>
      </c>
      <c r="E191" s="13">
        <v>2.24</v>
      </c>
      <c r="F191" s="20"/>
      <c r="G191" s="20"/>
      <c r="H191" s="31"/>
      <c r="I191" s="13"/>
      <c r="J191" s="13"/>
      <c r="K191" s="13"/>
      <c r="L191" s="13"/>
      <c r="M191" s="17"/>
      <c r="N191" s="13">
        <f t="shared" si="7"/>
        <v>-2.24</v>
      </c>
      <c r="O191" s="13">
        <f t="shared" si="8"/>
        <v>-2.3400000000000003</v>
      </c>
      <c r="P191" s="19">
        <f t="shared" si="8"/>
        <v>-2.4400000000000004</v>
      </c>
      <c r="Q191" s="22">
        <f t="shared" si="8"/>
        <v>-2.5400000000000005</v>
      </c>
      <c r="R191" s="33">
        <f t="shared" si="8"/>
        <v>-2.6400000000000006</v>
      </c>
      <c r="S191" s="19">
        <f t="shared" si="13"/>
        <v>3.71</v>
      </c>
      <c r="T191" s="19">
        <f t="shared" si="14"/>
        <v>3.71</v>
      </c>
      <c r="U191" s="22">
        <f aca="true" t="shared" si="31" ref="U191:U197">(3.3+1.08)-E190</f>
        <v>2.08</v>
      </c>
      <c r="V191" s="52">
        <f aca="true" t="shared" si="32" ref="V191:V197">(3.1+1.08)-E190</f>
        <v>1.88</v>
      </c>
      <c r="W191" s="52">
        <f aca="true" t="shared" si="33" ref="W191:W197">(3.8+1.08)-E190</f>
        <v>2.58</v>
      </c>
      <c r="X191" s="33">
        <f aca="true" t="shared" si="34" ref="X191:X197">(3.4+1.08)-E190</f>
        <v>2.1800000000000006</v>
      </c>
    </row>
    <row r="192" spans="1:24" ht="12.75">
      <c r="A192" s="8">
        <v>39541</v>
      </c>
      <c r="B192" s="2">
        <v>94</v>
      </c>
      <c r="D192" s="10">
        <v>11</v>
      </c>
      <c r="E192" s="13">
        <v>2.32</v>
      </c>
      <c r="F192" s="20"/>
      <c r="G192" s="20"/>
      <c r="H192" s="31"/>
      <c r="I192" s="13"/>
      <c r="J192" s="13"/>
      <c r="K192" s="13"/>
      <c r="L192" s="13"/>
      <c r="M192" s="17"/>
      <c r="N192" s="13">
        <f t="shared" si="7"/>
        <v>-2.32</v>
      </c>
      <c r="O192" s="13">
        <f t="shared" si="8"/>
        <v>-2.42</v>
      </c>
      <c r="P192" s="19">
        <f t="shared" si="8"/>
        <v>-2.52</v>
      </c>
      <c r="Q192" s="22">
        <f t="shared" si="8"/>
        <v>-2.62</v>
      </c>
      <c r="R192" s="33">
        <f t="shared" si="8"/>
        <v>-2.72</v>
      </c>
      <c r="S192" s="19">
        <f t="shared" si="13"/>
        <v>3.6300000000000003</v>
      </c>
      <c r="T192" s="19">
        <f t="shared" si="14"/>
        <v>3.6300000000000003</v>
      </c>
      <c r="U192" s="22">
        <f t="shared" si="31"/>
        <v>2.1399999999999997</v>
      </c>
      <c r="V192" s="52">
        <f t="shared" si="32"/>
        <v>1.9399999999999995</v>
      </c>
      <c r="W192" s="52">
        <f t="shared" si="33"/>
        <v>2.6399999999999997</v>
      </c>
      <c r="X192" s="33">
        <f t="shared" si="34"/>
        <v>2.24</v>
      </c>
    </row>
    <row r="193" spans="1:24" ht="12.75">
      <c r="A193" s="8">
        <v>39542</v>
      </c>
      <c r="B193" s="2">
        <v>95</v>
      </c>
      <c r="D193" s="10">
        <v>0</v>
      </c>
      <c r="E193" s="13">
        <v>2.27</v>
      </c>
      <c r="F193" s="20"/>
      <c r="G193" s="20">
        <v>745</v>
      </c>
      <c r="H193" s="31">
        <v>750</v>
      </c>
      <c r="I193" s="13">
        <v>2.38</v>
      </c>
      <c r="J193" s="13">
        <v>2.47</v>
      </c>
      <c r="K193" s="13">
        <v>2.36</v>
      </c>
      <c r="L193" s="13">
        <v>2.37</v>
      </c>
      <c r="M193" s="17">
        <v>0.02</v>
      </c>
      <c r="N193" s="13">
        <f t="shared" si="7"/>
        <v>-2.27</v>
      </c>
      <c r="O193" s="13">
        <f t="shared" si="8"/>
        <v>-2.37</v>
      </c>
      <c r="P193" s="19">
        <f t="shared" si="8"/>
        <v>-2.47</v>
      </c>
      <c r="Q193" s="13">
        <f t="shared" si="8"/>
        <v>-2.5700000000000003</v>
      </c>
      <c r="R193" s="17">
        <f t="shared" si="8"/>
        <v>-2.6700000000000004</v>
      </c>
      <c r="S193" s="19">
        <f t="shared" si="13"/>
        <v>3.68</v>
      </c>
      <c r="T193" s="19">
        <f t="shared" si="14"/>
        <v>3.68</v>
      </c>
      <c r="U193" s="22">
        <f t="shared" si="31"/>
        <v>2.06</v>
      </c>
      <c r="V193" s="52">
        <f t="shared" si="32"/>
        <v>1.8599999999999999</v>
      </c>
      <c r="W193" s="52">
        <f t="shared" si="33"/>
        <v>2.56</v>
      </c>
      <c r="X193" s="33">
        <f t="shared" si="34"/>
        <v>2.1600000000000006</v>
      </c>
    </row>
    <row r="194" spans="1:24" ht="12.75">
      <c r="A194" s="8">
        <v>39543</v>
      </c>
      <c r="B194" s="2">
        <v>96</v>
      </c>
      <c r="D194" s="10">
        <v>7</v>
      </c>
      <c r="E194" s="13">
        <v>2.23</v>
      </c>
      <c r="F194" s="20"/>
      <c r="G194" s="20"/>
      <c r="H194" s="31"/>
      <c r="I194" s="13"/>
      <c r="J194" s="13"/>
      <c r="K194" s="13"/>
      <c r="L194" s="13"/>
      <c r="M194" s="17"/>
      <c r="N194" s="13">
        <f t="shared" si="7"/>
        <v>-2.23</v>
      </c>
      <c r="O194" s="13">
        <f t="shared" si="8"/>
        <v>-2.33</v>
      </c>
      <c r="P194" s="19">
        <f t="shared" si="8"/>
        <v>-2.43</v>
      </c>
      <c r="Q194" s="13">
        <f t="shared" si="8"/>
        <v>-2.5300000000000002</v>
      </c>
      <c r="R194" s="17">
        <f t="shared" si="8"/>
        <v>-2.6300000000000003</v>
      </c>
      <c r="S194" s="19">
        <f t="shared" si="13"/>
        <v>3.72</v>
      </c>
      <c r="T194" s="19">
        <f t="shared" si="14"/>
        <v>3.72</v>
      </c>
      <c r="U194" s="22">
        <f t="shared" si="31"/>
        <v>2.11</v>
      </c>
      <c r="V194" s="52">
        <f t="shared" si="32"/>
        <v>1.9099999999999997</v>
      </c>
      <c r="W194" s="52">
        <f t="shared" si="33"/>
        <v>2.61</v>
      </c>
      <c r="X194" s="33">
        <f t="shared" si="34"/>
        <v>2.2100000000000004</v>
      </c>
    </row>
    <row r="195" spans="1:24" ht="12.75">
      <c r="A195" s="8">
        <v>39544</v>
      </c>
      <c r="B195" s="2">
        <v>97</v>
      </c>
      <c r="D195" s="10">
        <v>2</v>
      </c>
      <c r="E195" s="13">
        <v>2.25</v>
      </c>
      <c r="F195" s="20"/>
      <c r="G195" s="20"/>
      <c r="H195" s="31"/>
      <c r="I195" s="13"/>
      <c r="J195" s="13"/>
      <c r="K195" s="13"/>
      <c r="L195" s="13"/>
      <c r="M195" s="17"/>
      <c r="N195" s="13">
        <f t="shared" si="7"/>
        <v>-2.25</v>
      </c>
      <c r="O195" s="13">
        <f t="shared" si="8"/>
        <v>-2.35</v>
      </c>
      <c r="P195" s="19">
        <f t="shared" si="8"/>
        <v>-2.45</v>
      </c>
      <c r="Q195" s="13">
        <f t="shared" si="8"/>
        <v>-2.5500000000000003</v>
      </c>
      <c r="R195" s="17">
        <f t="shared" si="8"/>
        <v>-2.6500000000000004</v>
      </c>
      <c r="S195" s="19">
        <f t="shared" si="13"/>
        <v>3.7</v>
      </c>
      <c r="T195" s="19">
        <f t="shared" si="14"/>
        <v>3.7</v>
      </c>
      <c r="U195" s="22">
        <f t="shared" si="31"/>
        <v>2.15</v>
      </c>
      <c r="V195" s="52">
        <f t="shared" si="32"/>
        <v>1.9499999999999997</v>
      </c>
      <c r="W195" s="52">
        <f t="shared" si="33"/>
        <v>2.65</v>
      </c>
      <c r="X195" s="33">
        <f t="shared" si="34"/>
        <v>2.2500000000000004</v>
      </c>
    </row>
    <row r="196" spans="1:24" ht="12.75">
      <c r="A196" s="8">
        <v>39545</v>
      </c>
      <c r="B196" s="2">
        <v>98</v>
      </c>
      <c r="D196" s="10">
        <v>12</v>
      </c>
      <c r="E196" s="13">
        <v>2.36</v>
      </c>
      <c r="F196" s="20"/>
      <c r="G196" s="20"/>
      <c r="H196" s="31"/>
      <c r="I196" s="13"/>
      <c r="J196" s="13"/>
      <c r="K196" s="13"/>
      <c r="L196" s="13"/>
      <c r="M196" s="17"/>
      <c r="N196" s="19">
        <f t="shared" si="7"/>
        <v>-2.36</v>
      </c>
      <c r="O196" s="13">
        <f t="shared" si="8"/>
        <v>-2.46</v>
      </c>
      <c r="P196" s="19">
        <f t="shared" si="8"/>
        <v>-2.56</v>
      </c>
      <c r="Q196" s="22">
        <f t="shared" si="8"/>
        <v>-2.66</v>
      </c>
      <c r="R196" s="33">
        <f t="shared" si="8"/>
        <v>-2.7600000000000002</v>
      </c>
      <c r="S196" s="19">
        <f t="shared" si="13"/>
        <v>3.5900000000000003</v>
      </c>
      <c r="T196" s="19">
        <f t="shared" si="14"/>
        <v>3.5900000000000003</v>
      </c>
      <c r="U196" s="22">
        <f t="shared" si="31"/>
        <v>2.13</v>
      </c>
      <c r="V196" s="52">
        <f t="shared" si="32"/>
        <v>1.9299999999999997</v>
      </c>
      <c r="W196" s="52">
        <f t="shared" si="33"/>
        <v>2.63</v>
      </c>
      <c r="X196" s="33">
        <f t="shared" si="34"/>
        <v>2.2300000000000004</v>
      </c>
    </row>
    <row r="197" spans="1:24" ht="12.75">
      <c r="A197" s="8">
        <v>39546</v>
      </c>
      <c r="B197" s="2">
        <v>99</v>
      </c>
      <c r="D197" s="10">
        <v>0</v>
      </c>
      <c r="E197" s="13">
        <v>2.31</v>
      </c>
      <c r="F197" s="20"/>
      <c r="G197" s="20">
        <v>835</v>
      </c>
      <c r="H197" s="31">
        <v>840</v>
      </c>
      <c r="I197" s="13">
        <v>2.39</v>
      </c>
      <c r="J197" s="13">
        <v>2.48</v>
      </c>
      <c r="K197" s="13">
        <v>2.37</v>
      </c>
      <c r="L197" s="13">
        <v>2.39</v>
      </c>
      <c r="M197" s="17">
        <v>0</v>
      </c>
      <c r="N197" s="13">
        <f t="shared" si="7"/>
        <v>-2.31</v>
      </c>
      <c r="O197" s="13">
        <f t="shared" si="8"/>
        <v>-2.41</v>
      </c>
      <c r="P197" s="19">
        <f t="shared" si="8"/>
        <v>-2.5100000000000002</v>
      </c>
      <c r="Q197" s="13">
        <f t="shared" si="8"/>
        <v>-2.6100000000000003</v>
      </c>
      <c r="R197" s="17">
        <f t="shared" si="8"/>
        <v>-2.7100000000000004</v>
      </c>
      <c r="S197" s="19">
        <f t="shared" si="13"/>
        <v>3.64</v>
      </c>
      <c r="T197" s="19">
        <f t="shared" si="14"/>
        <v>3.64</v>
      </c>
      <c r="U197" s="22">
        <f t="shared" si="31"/>
        <v>2.02</v>
      </c>
      <c r="V197" s="52">
        <f t="shared" si="32"/>
        <v>1.8199999999999998</v>
      </c>
      <c r="W197" s="52">
        <f t="shared" si="33"/>
        <v>2.52</v>
      </c>
      <c r="X197" s="33">
        <f t="shared" si="34"/>
        <v>2.1200000000000006</v>
      </c>
    </row>
    <row r="198" spans="1:24" ht="12.75">
      <c r="A198" s="8">
        <v>39547</v>
      </c>
      <c r="B198" s="2">
        <v>100</v>
      </c>
      <c r="D198" s="10">
        <v>16</v>
      </c>
      <c r="E198" s="13">
        <v>2.38</v>
      </c>
      <c r="F198" s="20"/>
      <c r="G198" s="20"/>
      <c r="H198" s="31"/>
      <c r="I198" s="13"/>
      <c r="J198" s="13"/>
      <c r="K198" s="13"/>
      <c r="L198" s="13"/>
      <c r="M198" s="17"/>
      <c r="N198" s="13">
        <f t="shared" si="7"/>
        <v>-2.38</v>
      </c>
      <c r="O198" s="13">
        <f t="shared" si="8"/>
        <v>-2.48</v>
      </c>
      <c r="P198" s="19">
        <f t="shared" si="8"/>
        <v>-2.58</v>
      </c>
      <c r="Q198" s="22">
        <f t="shared" si="8"/>
        <v>-2.68</v>
      </c>
      <c r="R198" s="33">
        <f aca="true" t="shared" si="35" ref="R198:R257">Q198-0.1</f>
        <v>-2.7800000000000002</v>
      </c>
      <c r="S198" s="19">
        <f t="shared" si="13"/>
        <v>3.5700000000000003</v>
      </c>
      <c r="T198" s="19">
        <f t="shared" si="14"/>
        <v>3.5700000000000003</v>
      </c>
      <c r="U198" s="22">
        <f>(3.3+1.08)-E197</f>
        <v>2.07</v>
      </c>
      <c r="V198" s="52">
        <f>(3.1+1.08)-E197</f>
        <v>1.8699999999999997</v>
      </c>
      <c r="W198" s="52">
        <f>(3.8+1.08)-E197</f>
        <v>2.57</v>
      </c>
      <c r="X198" s="33">
        <f>(3.4+1.08)-E197</f>
        <v>2.1700000000000004</v>
      </c>
    </row>
    <row r="199" spans="1:24" ht="12.75">
      <c r="A199" s="8">
        <v>39548</v>
      </c>
      <c r="B199" s="2">
        <v>101</v>
      </c>
      <c r="D199" s="10">
        <v>23</v>
      </c>
      <c r="E199" s="13">
        <v>2.55</v>
      </c>
      <c r="F199" s="20"/>
      <c r="G199" s="20"/>
      <c r="H199" s="31"/>
      <c r="I199" s="13"/>
      <c r="J199" s="13"/>
      <c r="K199" s="13"/>
      <c r="L199" s="13"/>
      <c r="M199" s="17"/>
      <c r="N199" s="13">
        <f t="shared" si="7"/>
        <v>-2.55</v>
      </c>
      <c r="O199" s="13">
        <f aca="true" t="shared" si="36" ref="O199:Q208">N199-0.1</f>
        <v>-2.65</v>
      </c>
      <c r="P199" s="19">
        <f t="shared" si="36"/>
        <v>-2.75</v>
      </c>
      <c r="Q199" s="13">
        <f t="shared" si="36"/>
        <v>-2.85</v>
      </c>
      <c r="R199" s="17">
        <f t="shared" si="35"/>
        <v>-2.95</v>
      </c>
      <c r="S199" s="19">
        <f t="shared" si="13"/>
        <v>3.4000000000000004</v>
      </c>
      <c r="T199" s="19">
        <f t="shared" si="14"/>
        <v>3.4000000000000004</v>
      </c>
      <c r="U199" s="22">
        <f>(3.3+1.08)-E198</f>
        <v>2</v>
      </c>
      <c r="V199" s="52">
        <f>(3.1+1.08)-E198</f>
        <v>1.7999999999999998</v>
      </c>
      <c r="W199" s="52">
        <f>(3.8+1.08)-E198</f>
        <v>2.5</v>
      </c>
      <c r="X199" s="33">
        <f>(3.4+1.08)-E198</f>
        <v>2.1000000000000005</v>
      </c>
    </row>
    <row r="200" spans="1:24" ht="12.75">
      <c r="A200" s="8">
        <v>39549</v>
      </c>
      <c r="B200" s="2">
        <v>102</v>
      </c>
      <c r="D200" s="10">
        <v>26</v>
      </c>
      <c r="E200" s="13">
        <v>2.89</v>
      </c>
      <c r="F200" s="20"/>
      <c r="G200" s="20"/>
      <c r="H200" s="31"/>
      <c r="I200" s="13"/>
      <c r="J200" s="13"/>
      <c r="K200" s="13"/>
      <c r="L200" s="13"/>
      <c r="M200" s="17"/>
      <c r="N200" s="13">
        <f t="shared" si="7"/>
        <v>-2.89</v>
      </c>
      <c r="O200" s="13">
        <f t="shared" si="36"/>
        <v>-2.99</v>
      </c>
      <c r="P200" s="19">
        <f t="shared" si="36"/>
        <v>-3.0900000000000003</v>
      </c>
      <c r="Q200" s="22">
        <f t="shared" si="36"/>
        <v>-3.1900000000000004</v>
      </c>
      <c r="R200" s="33">
        <f t="shared" si="35"/>
        <v>-3.2900000000000005</v>
      </c>
      <c r="S200" s="19">
        <f t="shared" si="13"/>
        <v>3.06</v>
      </c>
      <c r="T200" s="19">
        <f t="shared" si="14"/>
        <v>3.06</v>
      </c>
      <c r="U200" s="22">
        <f>(3.3+1.08)-E199</f>
        <v>1.83</v>
      </c>
      <c r="V200" s="52">
        <f>(3.1+1.08)-E199</f>
        <v>1.63</v>
      </c>
      <c r="W200" s="52">
        <f>(3.8+1.08)-E199</f>
        <v>2.33</v>
      </c>
      <c r="X200" s="33">
        <f>(3.4+1.08)-E199</f>
        <v>1.9300000000000006</v>
      </c>
    </row>
    <row r="201" spans="1:24" ht="12.75">
      <c r="A201" s="8">
        <v>39550</v>
      </c>
      <c r="B201" s="2">
        <v>103</v>
      </c>
      <c r="D201" s="10">
        <v>0</v>
      </c>
      <c r="E201" s="13">
        <v>2.8</v>
      </c>
      <c r="F201" s="20"/>
      <c r="G201" s="20">
        <v>1710</v>
      </c>
      <c r="H201" s="31">
        <v>1700</v>
      </c>
      <c r="I201" s="13">
        <v>2.8</v>
      </c>
      <c r="J201" s="13">
        <v>2.89</v>
      </c>
      <c r="K201" s="13">
        <v>2.78</v>
      </c>
      <c r="L201" s="13">
        <v>2.8</v>
      </c>
      <c r="M201" s="17">
        <v>0</v>
      </c>
      <c r="N201" s="13">
        <f t="shared" si="7"/>
        <v>-2.8</v>
      </c>
      <c r="O201" s="13">
        <f t="shared" si="36"/>
        <v>-2.9</v>
      </c>
      <c r="P201" s="19">
        <f t="shared" si="36"/>
        <v>-3</v>
      </c>
      <c r="Q201" s="13">
        <f t="shared" si="36"/>
        <v>-3.1</v>
      </c>
      <c r="R201" s="17">
        <f t="shared" si="35"/>
        <v>-3.2</v>
      </c>
      <c r="S201" s="19">
        <f t="shared" si="13"/>
        <v>3.1500000000000004</v>
      </c>
      <c r="T201" s="19">
        <f t="shared" si="14"/>
        <v>3.1500000000000004</v>
      </c>
      <c r="U201" s="22">
        <f>(3.3+1.08)-E200</f>
        <v>1.4899999999999998</v>
      </c>
      <c r="V201" s="52">
        <f>(3.1+1.08)-E200</f>
        <v>1.2899999999999996</v>
      </c>
      <c r="W201" s="52">
        <f>(3.8+1.08)-E200</f>
        <v>1.9899999999999998</v>
      </c>
      <c r="X201" s="33">
        <f>(3.4+1.08)-E200</f>
        <v>1.5900000000000003</v>
      </c>
    </row>
    <row r="202" spans="1:24" ht="12.75">
      <c r="A202" s="8">
        <v>39551</v>
      </c>
      <c r="B202" s="2">
        <v>104</v>
      </c>
      <c r="D202" s="10">
        <v>0</v>
      </c>
      <c r="E202" s="13">
        <v>2.68</v>
      </c>
      <c r="F202" s="20"/>
      <c r="G202" s="20"/>
      <c r="H202" s="31"/>
      <c r="I202" s="13"/>
      <c r="J202" s="13"/>
      <c r="K202" s="13"/>
      <c r="L202" s="13"/>
      <c r="M202" s="17"/>
      <c r="N202" s="13">
        <f t="shared" si="7"/>
        <v>-2.68</v>
      </c>
      <c r="O202" s="13">
        <f t="shared" si="36"/>
        <v>-2.7800000000000002</v>
      </c>
      <c r="P202" s="19">
        <f t="shared" si="36"/>
        <v>-2.8800000000000003</v>
      </c>
      <c r="Q202" s="13">
        <f t="shared" si="36"/>
        <v>-2.9800000000000004</v>
      </c>
      <c r="R202" s="17">
        <f t="shared" si="35"/>
        <v>-3.0800000000000005</v>
      </c>
      <c r="S202" s="19">
        <f t="shared" si="13"/>
        <v>3.27</v>
      </c>
      <c r="T202" s="19">
        <f t="shared" si="14"/>
        <v>3.27</v>
      </c>
      <c r="U202" s="22">
        <f aca="true" t="shared" si="37" ref="U202:U208">(3.3+1.08)-E201</f>
        <v>1.58</v>
      </c>
      <c r="V202" s="52">
        <f aca="true" t="shared" si="38" ref="V202:V208">(3.1+1.08)-E201</f>
        <v>1.38</v>
      </c>
      <c r="W202" s="52">
        <f aca="true" t="shared" si="39" ref="W202:W208">(3.8+1.08)-E201</f>
        <v>2.08</v>
      </c>
      <c r="X202" s="33">
        <f aca="true" t="shared" si="40" ref="X202:X208">(3.4+1.08)-E201</f>
        <v>1.6800000000000006</v>
      </c>
    </row>
    <row r="203" spans="1:24" ht="12.75">
      <c r="A203" s="8">
        <v>39552</v>
      </c>
      <c r="B203" s="2">
        <v>105</v>
      </c>
      <c r="D203" s="10">
        <v>0</v>
      </c>
      <c r="E203" s="13">
        <v>2.58</v>
      </c>
      <c r="F203" s="20">
        <v>13</v>
      </c>
      <c r="G203" s="20" t="s">
        <v>40</v>
      </c>
      <c r="H203" s="31">
        <v>1420</v>
      </c>
      <c r="I203" s="13">
        <v>2.62</v>
      </c>
      <c r="J203" s="13">
        <v>2.71</v>
      </c>
      <c r="K203" s="13">
        <v>2.59</v>
      </c>
      <c r="L203" s="13">
        <v>2.6</v>
      </c>
      <c r="M203" s="17">
        <v>0</v>
      </c>
      <c r="N203" s="13">
        <f t="shared" si="7"/>
        <v>-2.58</v>
      </c>
      <c r="O203" s="13">
        <f t="shared" si="36"/>
        <v>-2.68</v>
      </c>
      <c r="P203" s="19">
        <f t="shared" si="36"/>
        <v>-2.7800000000000002</v>
      </c>
      <c r="Q203" s="22">
        <f t="shared" si="36"/>
        <v>-2.8800000000000003</v>
      </c>
      <c r="R203" s="33">
        <f t="shared" si="35"/>
        <v>-2.9800000000000004</v>
      </c>
      <c r="S203" s="19">
        <f t="shared" si="13"/>
        <v>3.37</v>
      </c>
      <c r="T203" s="19">
        <f t="shared" si="14"/>
        <v>3.37</v>
      </c>
      <c r="U203" s="22">
        <f t="shared" si="37"/>
        <v>1.6999999999999997</v>
      </c>
      <c r="V203" s="52">
        <f t="shared" si="38"/>
        <v>1.4999999999999996</v>
      </c>
      <c r="W203" s="52">
        <f t="shared" si="39"/>
        <v>2.1999999999999997</v>
      </c>
      <c r="X203" s="33">
        <f t="shared" si="40"/>
        <v>1.8000000000000003</v>
      </c>
    </row>
    <row r="204" spans="1:24" ht="12.75">
      <c r="A204" s="8">
        <v>39553</v>
      </c>
      <c r="B204" s="2">
        <v>106</v>
      </c>
      <c r="C204" s="2">
        <v>4</v>
      </c>
      <c r="D204" s="10">
        <v>1</v>
      </c>
      <c r="E204" s="13">
        <v>2.49</v>
      </c>
      <c r="F204" s="20"/>
      <c r="G204" s="20"/>
      <c r="H204" s="31"/>
      <c r="I204" s="13"/>
      <c r="J204" s="13"/>
      <c r="K204" s="13"/>
      <c r="L204" s="13"/>
      <c r="M204" s="17"/>
      <c r="N204" s="13">
        <f t="shared" si="7"/>
        <v>-2.49</v>
      </c>
      <c r="O204" s="13">
        <f t="shared" si="36"/>
        <v>-2.5900000000000003</v>
      </c>
      <c r="P204" s="19">
        <f t="shared" si="36"/>
        <v>-2.6900000000000004</v>
      </c>
      <c r="Q204" s="13">
        <f t="shared" si="36"/>
        <v>-2.7900000000000005</v>
      </c>
      <c r="R204" s="17">
        <f t="shared" si="35"/>
        <v>-2.8900000000000006</v>
      </c>
      <c r="S204" s="19">
        <f t="shared" si="13"/>
        <v>3.46</v>
      </c>
      <c r="T204" s="19">
        <f t="shared" si="14"/>
        <v>3.46</v>
      </c>
      <c r="U204" s="22">
        <f t="shared" si="37"/>
        <v>1.7999999999999998</v>
      </c>
      <c r="V204" s="52">
        <f t="shared" si="38"/>
        <v>1.5999999999999996</v>
      </c>
      <c r="W204" s="52">
        <f t="shared" si="39"/>
        <v>2.3</v>
      </c>
      <c r="X204" s="33">
        <f t="shared" si="40"/>
        <v>1.9000000000000004</v>
      </c>
    </row>
    <row r="205" spans="1:24" ht="12.75">
      <c r="A205" s="8">
        <v>39554</v>
      </c>
      <c r="B205" s="2">
        <v>107</v>
      </c>
      <c r="D205" s="10">
        <v>2</v>
      </c>
      <c r="E205" s="13">
        <v>2.42</v>
      </c>
      <c r="F205" s="20"/>
      <c r="G205" s="20"/>
      <c r="H205" s="31"/>
      <c r="I205" s="13"/>
      <c r="J205" s="13"/>
      <c r="K205" s="13"/>
      <c r="L205" s="13"/>
      <c r="M205" s="17"/>
      <c r="N205" s="13">
        <f t="shared" si="7"/>
        <v>-2.42</v>
      </c>
      <c r="O205" s="13">
        <f t="shared" si="36"/>
        <v>-2.52</v>
      </c>
      <c r="P205" s="19">
        <f t="shared" si="36"/>
        <v>-2.62</v>
      </c>
      <c r="Q205" s="13">
        <f t="shared" si="36"/>
        <v>-2.72</v>
      </c>
      <c r="R205" s="17">
        <f t="shared" si="35"/>
        <v>-2.8200000000000003</v>
      </c>
      <c r="S205" s="19">
        <f t="shared" si="13"/>
        <v>3.5300000000000002</v>
      </c>
      <c r="T205" s="19">
        <f t="shared" si="14"/>
        <v>3.5300000000000002</v>
      </c>
      <c r="U205" s="22">
        <f t="shared" si="37"/>
        <v>1.8899999999999997</v>
      </c>
      <c r="V205" s="52">
        <f t="shared" si="38"/>
        <v>1.6899999999999995</v>
      </c>
      <c r="W205" s="52">
        <f t="shared" si="39"/>
        <v>2.3899999999999997</v>
      </c>
      <c r="X205" s="33">
        <f t="shared" si="40"/>
        <v>1.9900000000000002</v>
      </c>
    </row>
    <row r="206" spans="1:24" ht="12.75">
      <c r="A206" s="8">
        <v>39555</v>
      </c>
      <c r="B206" s="2">
        <v>108</v>
      </c>
      <c r="D206" s="10">
        <v>2</v>
      </c>
      <c r="E206" s="13">
        <v>2.43</v>
      </c>
      <c r="F206" s="20"/>
      <c r="G206" s="20"/>
      <c r="H206" s="31"/>
      <c r="I206" s="13"/>
      <c r="J206" s="13"/>
      <c r="K206" s="13"/>
      <c r="L206" s="13"/>
      <c r="M206" s="17"/>
      <c r="N206" s="13">
        <f t="shared" si="7"/>
        <v>-2.43</v>
      </c>
      <c r="O206" s="13">
        <f t="shared" si="36"/>
        <v>-2.5300000000000002</v>
      </c>
      <c r="P206" s="19">
        <f t="shared" si="36"/>
        <v>-2.6300000000000003</v>
      </c>
      <c r="Q206" s="22">
        <f t="shared" si="36"/>
        <v>-2.7300000000000004</v>
      </c>
      <c r="R206" s="33">
        <f t="shared" si="35"/>
        <v>-2.8300000000000005</v>
      </c>
      <c r="S206" s="19">
        <f t="shared" si="13"/>
        <v>3.52</v>
      </c>
      <c r="T206" s="19">
        <f t="shared" si="14"/>
        <v>3.52</v>
      </c>
      <c r="U206" s="22">
        <f t="shared" si="37"/>
        <v>1.96</v>
      </c>
      <c r="V206" s="52">
        <f t="shared" si="38"/>
        <v>1.7599999999999998</v>
      </c>
      <c r="W206" s="52">
        <f t="shared" si="39"/>
        <v>2.46</v>
      </c>
      <c r="X206" s="33">
        <f t="shared" si="40"/>
        <v>2.0600000000000005</v>
      </c>
    </row>
    <row r="207" spans="1:24" ht="12.75">
      <c r="A207" s="8">
        <v>39556</v>
      </c>
      <c r="B207" s="2">
        <v>109</v>
      </c>
      <c r="D207" s="10">
        <v>0</v>
      </c>
      <c r="E207" s="13">
        <v>2.4</v>
      </c>
      <c r="F207" s="20"/>
      <c r="G207" s="20"/>
      <c r="H207" s="31"/>
      <c r="I207" s="13"/>
      <c r="J207" s="13"/>
      <c r="K207" s="13"/>
      <c r="L207" s="13"/>
      <c r="M207" s="17"/>
      <c r="N207" s="13">
        <f t="shared" si="7"/>
        <v>-2.4</v>
      </c>
      <c r="O207" s="13">
        <f t="shared" si="36"/>
        <v>-2.5</v>
      </c>
      <c r="P207" s="19">
        <f t="shared" si="36"/>
        <v>-2.6</v>
      </c>
      <c r="Q207" s="22">
        <f t="shared" si="36"/>
        <v>-2.7</v>
      </c>
      <c r="R207" s="33">
        <f t="shared" si="35"/>
        <v>-2.8000000000000003</v>
      </c>
      <c r="S207" s="19">
        <f t="shared" si="13"/>
        <v>3.5500000000000003</v>
      </c>
      <c r="T207" s="19">
        <f t="shared" si="14"/>
        <v>3.5500000000000003</v>
      </c>
      <c r="U207" s="22">
        <f t="shared" si="37"/>
        <v>1.9499999999999997</v>
      </c>
      <c r="V207" s="52">
        <f t="shared" si="38"/>
        <v>1.7499999999999996</v>
      </c>
      <c r="W207" s="52">
        <f t="shared" si="39"/>
        <v>2.4499999999999997</v>
      </c>
      <c r="X207" s="33">
        <f t="shared" si="40"/>
        <v>2.0500000000000003</v>
      </c>
    </row>
    <row r="208" spans="1:24" ht="12.75">
      <c r="A208" s="8">
        <v>39557</v>
      </c>
      <c r="B208" s="2">
        <v>110</v>
      </c>
      <c r="D208" s="10">
        <v>0</v>
      </c>
      <c r="E208" s="13">
        <v>2.35</v>
      </c>
      <c r="F208" s="20"/>
      <c r="G208" s="20"/>
      <c r="H208" s="31">
        <v>1000</v>
      </c>
      <c r="I208" s="13">
        <v>2.41</v>
      </c>
      <c r="J208" s="13">
        <v>2.51</v>
      </c>
      <c r="K208" s="13">
        <v>2.39</v>
      </c>
      <c r="L208" s="13">
        <v>2.39</v>
      </c>
      <c r="M208" s="17">
        <v>0</v>
      </c>
      <c r="N208" s="13">
        <f t="shared" si="7"/>
        <v>-2.35</v>
      </c>
      <c r="O208" s="13">
        <f t="shared" si="36"/>
        <v>-2.45</v>
      </c>
      <c r="P208" s="19">
        <f t="shared" si="36"/>
        <v>-2.5500000000000003</v>
      </c>
      <c r="Q208" s="13">
        <f t="shared" si="36"/>
        <v>-2.6500000000000004</v>
      </c>
      <c r="R208" s="17">
        <f t="shared" si="35"/>
        <v>-2.7500000000000004</v>
      </c>
      <c r="S208" s="19">
        <f t="shared" si="13"/>
        <v>3.6</v>
      </c>
      <c r="T208" s="19">
        <f t="shared" si="14"/>
        <v>3.6</v>
      </c>
      <c r="U208" s="22">
        <f t="shared" si="37"/>
        <v>1.98</v>
      </c>
      <c r="V208" s="52">
        <f t="shared" si="38"/>
        <v>1.7799999999999998</v>
      </c>
      <c r="W208" s="52">
        <f t="shared" si="39"/>
        <v>2.48</v>
      </c>
      <c r="X208" s="33">
        <f t="shared" si="40"/>
        <v>2.0800000000000005</v>
      </c>
    </row>
    <row r="209" spans="1:24" ht="12.75">
      <c r="A209" s="8">
        <v>39558</v>
      </c>
      <c r="B209" s="2">
        <v>111</v>
      </c>
      <c r="D209" s="10">
        <v>0</v>
      </c>
      <c r="E209" s="13">
        <v>2.29</v>
      </c>
      <c r="F209" s="20"/>
      <c r="G209" s="20"/>
      <c r="H209" s="31"/>
      <c r="I209" s="13"/>
      <c r="J209" s="13"/>
      <c r="K209" s="13"/>
      <c r="L209" s="13"/>
      <c r="M209" s="17"/>
      <c r="N209" s="13">
        <f aca="true" t="shared" si="41" ref="N209:N237">E209*-1</f>
        <v>-2.29</v>
      </c>
      <c r="O209" s="13">
        <f aca="true" t="shared" si="42" ref="O209:Q254">N209-0.1</f>
        <v>-2.39</v>
      </c>
      <c r="P209" s="19">
        <f t="shared" si="42"/>
        <v>-2.49</v>
      </c>
      <c r="Q209" s="13">
        <f t="shared" si="42"/>
        <v>-2.5900000000000003</v>
      </c>
      <c r="R209" s="17">
        <f t="shared" si="35"/>
        <v>-2.6900000000000004</v>
      </c>
      <c r="S209" s="19">
        <f aca="true" t="shared" si="43" ref="S209:S237">5.95-E209</f>
        <v>3.66</v>
      </c>
      <c r="T209" s="19">
        <f aca="true" t="shared" si="44" ref="T209:T237">5.95-E209</f>
        <v>3.66</v>
      </c>
      <c r="U209" s="22">
        <f aca="true" t="shared" si="45" ref="U209:U217">(3.3+1.08)-E208</f>
        <v>2.03</v>
      </c>
      <c r="V209" s="52">
        <f aca="true" t="shared" si="46" ref="V209:V217">(3.1+1.08)-E208</f>
        <v>1.8299999999999996</v>
      </c>
      <c r="W209" s="52">
        <f aca="true" t="shared" si="47" ref="W209:W217">(3.8+1.08)-E208</f>
        <v>2.53</v>
      </c>
      <c r="X209" s="33">
        <f aca="true" t="shared" si="48" ref="X209:X217">(3.4+1.08)-E208</f>
        <v>2.1300000000000003</v>
      </c>
    </row>
    <row r="210" spans="1:24" ht="12.75">
      <c r="A210" s="8">
        <v>39559</v>
      </c>
      <c r="B210" s="2">
        <v>112</v>
      </c>
      <c r="C210" s="2">
        <v>5</v>
      </c>
      <c r="D210" s="10">
        <v>0</v>
      </c>
      <c r="E210" s="13">
        <v>2.25</v>
      </c>
      <c r="F210" s="20"/>
      <c r="G210" s="20"/>
      <c r="H210" s="31"/>
      <c r="I210" s="13"/>
      <c r="J210" s="13"/>
      <c r="K210" s="13"/>
      <c r="L210" s="13"/>
      <c r="M210" s="17"/>
      <c r="N210" s="13">
        <f t="shared" si="41"/>
        <v>-2.25</v>
      </c>
      <c r="O210" s="13">
        <f t="shared" si="42"/>
        <v>-2.35</v>
      </c>
      <c r="P210" s="19">
        <f t="shared" si="42"/>
        <v>-2.45</v>
      </c>
      <c r="Q210" s="13">
        <f t="shared" si="42"/>
        <v>-2.5500000000000003</v>
      </c>
      <c r="R210" s="17">
        <f t="shared" si="35"/>
        <v>-2.6500000000000004</v>
      </c>
      <c r="S210" s="19">
        <f t="shared" si="43"/>
        <v>3.7</v>
      </c>
      <c r="T210" s="19">
        <f t="shared" si="44"/>
        <v>3.7</v>
      </c>
      <c r="U210" s="22">
        <f t="shared" si="45"/>
        <v>2.09</v>
      </c>
      <c r="V210" s="52">
        <f t="shared" si="46"/>
        <v>1.8899999999999997</v>
      </c>
      <c r="W210" s="52">
        <f t="shared" si="47"/>
        <v>2.59</v>
      </c>
      <c r="X210" s="33">
        <f t="shared" si="48"/>
        <v>2.1900000000000004</v>
      </c>
    </row>
    <row r="211" spans="1:24" ht="12.75">
      <c r="A211" s="8">
        <v>39560</v>
      </c>
      <c r="B211" s="2">
        <v>113</v>
      </c>
      <c r="D211" s="10">
        <v>0</v>
      </c>
      <c r="E211" s="13">
        <v>2.22</v>
      </c>
      <c r="F211" s="20">
        <v>16</v>
      </c>
      <c r="G211" s="20" t="s">
        <v>40</v>
      </c>
      <c r="H211" s="31"/>
      <c r="I211" s="13"/>
      <c r="J211" s="13"/>
      <c r="K211" s="13"/>
      <c r="L211" s="13"/>
      <c r="M211" s="17"/>
      <c r="N211" s="13">
        <f t="shared" si="41"/>
        <v>-2.22</v>
      </c>
      <c r="O211" s="13">
        <f t="shared" si="42"/>
        <v>-2.3200000000000003</v>
      </c>
      <c r="P211" s="19">
        <f t="shared" si="42"/>
        <v>-2.4200000000000004</v>
      </c>
      <c r="Q211" s="13">
        <f t="shared" si="42"/>
        <v>-2.5200000000000005</v>
      </c>
      <c r="R211" s="17">
        <f t="shared" si="35"/>
        <v>-2.6200000000000006</v>
      </c>
      <c r="S211" s="19">
        <f t="shared" si="43"/>
        <v>3.73</v>
      </c>
      <c r="T211" s="19">
        <f t="shared" si="44"/>
        <v>3.73</v>
      </c>
      <c r="U211" s="22">
        <f t="shared" si="45"/>
        <v>2.13</v>
      </c>
      <c r="V211" s="52">
        <f t="shared" si="46"/>
        <v>1.9299999999999997</v>
      </c>
      <c r="W211" s="52">
        <f t="shared" si="47"/>
        <v>2.63</v>
      </c>
      <c r="X211" s="33">
        <f t="shared" si="48"/>
        <v>2.2300000000000004</v>
      </c>
    </row>
    <row r="212" spans="1:24" ht="12.75">
      <c r="A212" s="8">
        <v>39561</v>
      </c>
      <c r="B212" s="2">
        <v>114</v>
      </c>
      <c r="D212" s="10">
        <v>0</v>
      </c>
      <c r="E212" s="13">
        <v>2.16</v>
      </c>
      <c r="F212" s="20"/>
      <c r="G212" s="20"/>
      <c r="H212" s="31"/>
      <c r="I212" s="13"/>
      <c r="J212" s="13"/>
      <c r="K212" s="13"/>
      <c r="L212" s="13"/>
      <c r="M212" s="17"/>
      <c r="N212" s="13">
        <f t="shared" si="41"/>
        <v>-2.16</v>
      </c>
      <c r="O212" s="13">
        <f t="shared" si="42"/>
        <v>-2.2600000000000002</v>
      </c>
      <c r="P212" s="19">
        <f t="shared" si="42"/>
        <v>-2.3600000000000003</v>
      </c>
      <c r="Q212" s="13">
        <f t="shared" si="42"/>
        <v>-2.4600000000000004</v>
      </c>
      <c r="R212" s="17">
        <f t="shared" si="35"/>
        <v>-2.5600000000000005</v>
      </c>
      <c r="S212" s="19">
        <f t="shared" si="43"/>
        <v>3.79</v>
      </c>
      <c r="T212" s="19">
        <f t="shared" si="44"/>
        <v>3.79</v>
      </c>
      <c r="U212" s="22">
        <f t="shared" si="45"/>
        <v>2.1599999999999997</v>
      </c>
      <c r="V212" s="52">
        <f t="shared" si="46"/>
        <v>1.9599999999999995</v>
      </c>
      <c r="W212" s="52">
        <f t="shared" si="47"/>
        <v>2.6599999999999997</v>
      </c>
      <c r="X212" s="33">
        <f t="shared" si="48"/>
        <v>2.2600000000000002</v>
      </c>
    </row>
    <row r="213" spans="1:24" ht="12.75">
      <c r="A213" s="8">
        <v>39562</v>
      </c>
      <c r="B213" s="2">
        <v>115</v>
      </c>
      <c r="D213" s="10">
        <v>1</v>
      </c>
      <c r="E213" s="13">
        <v>1.12</v>
      </c>
      <c r="F213" s="20"/>
      <c r="G213" s="20"/>
      <c r="H213" s="31"/>
      <c r="I213" s="13"/>
      <c r="J213" s="13"/>
      <c r="K213" s="13"/>
      <c r="L213" s="13"/>
      <c r="M213" s="17"/>
      <c r="N213" s="13">
        <f t="shared" si="41"/>
        <v>-1.12</v>
      </c>
      <c r="O213" s="13">
        <f t="shared" si="42"/>
        <v>-1.2200000000000002</v>
      </c>
      <c r="P213" s="19">
        <f t="shared" si="42"/>
        <v>-1.3200000000000003</v>
      </c>
      <c r="Q213" s="13">
        <f t="shared" si="42"/>
        <v>-1.4200000000000004</v>
      </c>
      <c r="R213" s="17">
        <f t="shared" si="35"/>
        <v>-1.5200000000000005</v>
      </c>
      <c r="S213" s="19">
        <f t="shared" si="43"/>
        <v>4.83</v>
      </c>
      <c r="T213" s="19">
        <f t="shared" si="44"/>
        <v>4.83</v>
      </c>
      <c r="U213" s="22">
        <f t="shared" si="45"/>
        <v>2.2199999999999998</v>
      </c>
      <c r="V213" s="52">
        <f t="shared" si="46"/>
        <v>2.0199999999999996</v>
      </c>
      <c r="W213" s="52">
        <f t="shared" si="47"/>
        <v>2.7199999999999998</v>
      </c>
      <c r="X213" s="33">
        <f t="shared" si="48"/>
        <v>2.3200000000000003</v>
      </c>
    </row>
    <row r="214" spans="1:24" ht="12.75">
      <c r="A214" s="8">
        <v>39563</v>
      </c>
      <c r="B214" s="2">
        <v>116</v>
      </c>
      <c r="D214" s="10">
        <v>0</v>
      </c>
      <c r="E214" s="13">
        <v>2.1</v>
      </c>
      <c r="F214" s="20"/>
      <c r="G214" s="20"/>
      <c r="H214" s="31"/>
      <c r="I214" s="13"/>
      <c r="J214" s="13"/>
      <c r="K214" s="13"/>
      <c r="L214" s="13"/>
      <c r="M214" s="17"/>
      <c r="N214" s="13">
        <f t="shared" si="41"/>
        <v>-2.1</v>
      </c>
      <c r="O214" s="13">
        <f t="shared" si="42"/>
        <v>-2.2</v>
      </c>
      <c r="P214" s="19">
        <f t="shared" si="42"/>
        <v>-2.3000000000000003</v>
      </c>
      <c r="Q214" s="13">
        <f t="shared" si="42"/>
        <v>-2.4000000000000004</v>
      </c>
      <c r="R214" s="17">
        <f t="shared" si="35"/>
        <v>-2.5000000000000004</v>
      </c>
      <c r="S214" s="19">
        <f t="shared" si="43"/>
        <v>3.85</v>
      </c>
      <c r="T214" s="19">
        <f t="shared" si="44"/>
        <v>3.85</v>
      </c>
      <c r="U214" s="22">
        <f t="shared" si="45"/>
        <v>3.26</v>
      </c>
      <c r="V214" s="52">
        <f t="shared" si="46"/>
        <v>3.0599999999999996</v>
      </c>
      <c r="W214" s="52">
        <f t="shared" si="47"/>
        <v>3.76</v>
      </c>
      <c r="X214" s="33">
        <f t="shared" si="48"/>
        <v>3.3600000000000003</v>
      </c>
    </row>
    <row r="215" spans="1:24" ht="12.75">
      <c r="A215" s="8">
        <v>39564</v>
      </c>
      <c r="B215" s="2">
        <v>117</v>
      </c>
      <c r="D215" s="10">
        <v>0</v>
      </c>
      <c r="E215" s="13">
        <v>2.09</v>
      </c>
      <c r="F215" s="20"/>
      <c r="G215" s="20"/>
      <c r="H215" s="31"/>
      <c r="I215" s="13"/>
      <c r="J215" s="13"/>
      <c r="K215" s="13"/>
      <c r="L215" s="13"/>
      <c r="M215" s="17"/>
      <c r="N215" s="13">
        <f t="shared" si="41"/>
        <v>-2.09</v>
      </c>
      <c r="O215" s="13">
        <f t="shared" si="42"/>
        <v>-2.19</v>
      </c>
      <c r="P215" s="19">
        <f t="shared" si="42"/>
        <v>-2.29</v>
      </c>
      <c r="Q215" s="13">
        <f t="shared" si="42"/>
        <v>-2.39</v>
      </c>
      <c r="R215" s="17">
        <f t="shared" si="35"/>
        <v>-2.49</v>
      </c>
      <c r="S215" s="19">
        <f t="shared" si="43"/>
        <v>3.8600000000000003</v>
      </c>
      <c r="T215" s="19">
        <f t="shared" si="44"/>
        <v>3.8600000000000003</v>
      </c>
      <c r="U215" s="22">
        <f t="shared" si="45"/>
        <v>2.28</v>
      </c>
      <c r="V215" s="52">
        <f t="shared" si="46"/>
        <v>2.0799999999999996</v>
      </c>
      <c r="W215" s="52">
        <f t="shared" si="47"/>
        <v>2.78</v>
      </c>
      <c r="X215" s="33">
        <f t="shared" si="48"/>
        <v>2.3800000000000003</v>
      </c>
    </row>
    <row r="216" spans="1:24" ht="12.75">
      <c r="A216" s="8">
        <v>39565</v>
      </c>
      <c r="B216" s="2">
        <v>118</v>
      </c>
      <c r="D216" s="10">
        <v>0</v>
      </c>
      <c r="E216" s="13">
        <v>2.06</v>
      </c>
      <c r="F216" s="20"/>
      <c r="G216" s="20"/>
      <c r="H216" s="31"/>
      <c r="I216" s="13"/>
      <c r="J216" s="13"/>
      <c r="K216" s="13"/>
      <c r="L216" s="13"/>
      <c r="M216" s="17"/>
      <c r="N216" s="13">
        <f t="shared" si="41"/>
        <v>-2.06</v>
      </c>
      <c r="O216" s="13">
        <f t="shared" si="42"/>
        <v>-2.16</v>
      </c>
      <c r="P216" s="19">
        <f t="shared" si="42"/>
        <v>-2.2600000000000002</v>
      </c>
      <c r="Q216" s="13">
        <f t="shared" si="42"/>
        <v>-2.3600000000000003</v>
      </c>
      <c r="R216" s="17">
        <f t="shared" si="35"/>
        <v>-2.4600000000000004</v>
      </c>
      <c r="S216" s="19">
        <f t="shared" si="43"/>
        <v>3.89</v>
      </c>
      <c r="T216" s="19">
        <f t="shared" si="44"/>
        <v>3.89</v>
      </c>
      <c r="U216" s="22">
        <f t="shared" si="45"/>
        <v>2.29</v>
      </c>
      <c r="V216" s="52">
        <f t="shared" si="46"/>
        <v>2.09</v>
      </c>
      <c r="W216" s="52">
        <f t="shared" si="47"/>
        <v>2.79</v>
      </c>
      <c r="X216" s="33">
        <f t="shared" si="48"/>
        <v>2.3900000000000006</v>
      </c>
    </row>
    <row r="217" spans="1:24" ht="12.75">
      <c r="A217" s="8">
        <v>39566</v>
      </c>
      <c r="B217" s="2">
        <v>119</v>
      </c>
      <c r="D217" s="10">
        <v>0</v>
      </c>
      <c r="E217" s="13">
        <v>2.03</v>
      </c>
      <c r="F217" s="20">
        <v>18</v>
      </c>
      <c r="G217" s="20" t="s">
        <v>40</v>
      </c>
      <c r="H217" s="31">
        <v>1155</v>
      </c>
      <c r="I217" s="13">
        <v>2.05</v>
      </c>
      <c r="J217" s="13">
        <v>2.14</v>
      </c>
      <c r="K217" s="13">
        <v>2</v>
      </c>
      <c r="L217" s="13">
        <v>2.03</v>
      </c>
      <c r="M217" s="17">
        <v>0</v>
      </c>
      <c r="N217" s="13">
        <f t="shared" si="41"/>
        <v>-2.03</v>
      </c>
      <c r="O217" s="13">
        <f t="shared" si="42"/>
        <v>-2.13</v>
      </c>
      <c r="P217" s="19">
        <f t="shared" si="42"/>
        <v>-2.23</v>
      </c>
      <c r="Q217" s="13">
        <f t="shared" si="42"/>
        <v>-2.33</v>
      </c>
      <c r="R217" s="17">
        <f t="shared" si="35"/>
        <v>-2.43</v>
      </c>
      <c r="S217" s="19">
        <f t="shared" si="43"/>
        <v>3.9200000000000004</v>
      </c>
      <c r="T217" s="19">
        <f t="shared" si="44"/>
        <v>3.9200000000000004</v>
      </c>
      <c r="U217" s="22">
        <f t="shared" si="45"/>
        <v>2.32</v>
      </c>
      <c r="V217" s="52">
        <f t="shared" si="46"/>
        <v>2.1199999999999997</v>
      </c>
      <c r="W217" s="52">
        <f t="shared" si="47"/>
        <v>2.82</v>
      </c>
      <c r="X217" s="33">
        <f t="shared" si="48"/>
        <v>2.4200000000000004</v>
      </c>
    </row>
    <row r="218" spans="1:24" ht="12.75">
      <c r="A218" s="8">
        <v>39567</v>
      </c>
      <c r="B218" s="2">
        <v>120</v>
      </c>
      <c r="D218" s="10">
        <v>0</v>
      </c>
      <c r="E218" s="13">
        <v>1.99</v>
      </c>
      <c r="F218" s="20"/>
      <c r="G218" s="20"/>
      <c r="H218" s="31"/>
      <c r="I218" s="13"/>
      <c r="J218" s="13"/>
      <c r="K218" s="13"/>
      <c r="L218" s="13"/>
      <c r="M218" s="17"/>
      <c r="N218" s="13">
        <f t="shared" si="41"/>
        <v>-1.99</v>
      </c>
      <c r="O218" s="13">
        <f t="shared" si="42"/>
        <v>-2.09</v>
      </c>
      <c r="P218" s="19">
        <f t="shared" si="42"/>
        <v>-2.19</v>
      </c>
      <c r="Q218" s="22">
        <f t="shared" si="42"/>
        <v>-2.29</v>
      </c>
      <c r="R218" s="33">
        <f t="shared" si="35"/>
        <v>-2.39</v>
      </c>
      <c r="S218" s="19">
        <f t="shared" si="43"/>
        <v>3.96</v>
      </c>
      <c r="T218" s="19">
        <f t="shared" si="44"/>
        <v>3.96</v>
      </c>
      <c r="U218" s="22">
        <f aca="true" t="shared" si="49" ref="U218:U226">(3.3+1.08)-E217</f>
        <v>2.35</v>
      </c>
      <c r="V218" s="52">
        <f aca="true" t="shared" si="50" ref="V218:V226">(3.1+1.08)-E217</f>
        <v>2.15</v>
      </c>
      <c r="W218" s="52">
        <f aca="true" t="shared" si="51" ref="W218:W226">(3.8+1.08)-E217</f>
        <v>2.85</v>
      </c>
      <c r="X218" s="33">
        <f aca="true" t="shared" si="52" ref="X218:X226">(3.4+1.08)-E217</f>
        <v>2.4500000000000006</v>
      </c>
    </row>
    <row r="219" spans="1:24" ht="12.75">
      <c r="A219" s="8">
        <v>39568</v>
      </c>
      <c r="B219" s="2">
        <v>121</v>
      </c>
      <c r="C219" s="2">
        <v>6</v>
      </c>
      <c r="D219" s="10">
        <v>0</v>
      </c>
      <c r="E219" s="13">
        <v>1.95</v>
      </c>
      <c r="F219" s="20"/>
      <c r="G219" s="20"/>
      <c r="H219" s="31"/>
      <c r="I219" s="13"/>
      <c r="J219" s="13"/>
      <c r="K219" s="13"/>
      <c r="L219" s="13"/>
      <c r="M219" s="17"/>
      <c r="N219" s="13">
        <f t="shared" si="41"/>
        <v>-1.95</v>
      </c>
      <c r="O219" s="13">
        <f t="shared" si="42"/>
        <v>-2.05</v>
      </c>
      <c r="P219" s="19">
        <f t="shared" si="42"/>
        <v>-2.15</v>
      </c>
      <c r="Q219" s="13">
        <f t="shared" si="42"/>
        <v>-2.25</v>
      </c>
      <c r="R219" s="17">
        <f t="shared" si="35"/>
        <v>-2.35</v>
      </c>
      <c r="S219" s="19">
        <f t="shared" si="43"/>
        <v>4</v>
      </c>
      <c r="T219" s="19">
        <f t="shared" si="44"/>
        <v>4</v>
      </c>
      <c r="U219" s="22">
        <f t="shared" si="49"/>
        <v>2.3899999999999997</v>
      </c>
      <c r="V219" s="52">
        <f t="shared" si="50"/>
        <v>2.1899999999999995</v>
      </c>
      <c r="W219" s="52">
        <f t="shared" si="51"/>
        <v>2.8899999999999997</v>
      </c>
      <c r="X219" s="33">
        <f t="shared" si="52"/>
        <v>2.49</v>
      </c>
    </row>
    <row r="220" spans="1:24" ht="12.75">
      <c r="A220" s="8">
        <v>39569</v>
      </c>
      <c r="B220" s="2">
        <v>122</v>
      </c>
      <c r="D220" s="10">
        <v>16</v>
      </c>
      <c r="E220" s="13">
        <v>2.02</v>
      </c>
      <c r="F220" s="20"/>
      <c r="G220" s="20"/>
      <c r="H220" s="31"/>
      <c r="I220" s="13"/>
      <c r="J220" s="13"/>
      <c r="K220" s="13"/>
      <c r="L220" s="13"/>
      <c r="M220" s="17"/>
      <c r="N220" s="13">
        <f t="shared" si="41"/>
        <v>-2.02</v>
      </c>
      <c r="O220" s="13">
        <f t="shared" si="42"/>
        <v>-2.12</v>
      </c>
      <c r="P220" s="19">
        <f t="shared" si="42"/>
        <v>-2.22</v>
      </c>
      <c r="Q220" s="13">
        <f t="shared" si="42"/>
        <v>-2.3200000000000003</v>
      </c>
      <c r="R220" s="17">
        <f t="shared" si="35"/>
        <v>-2.4200000000000004</v>
      </c>
      <c r="S220" s="19">
        <f t="shared" si="43"/>
        <v>3.93</v>
      </c>
      <c r="T220" s="19">
        <f t="shared" si="44"/>
        <v>3.93</v>
      </c>
      <c r="U220" s="22">
        <f t="shared" si="49"/>
        <v>2.4299999999999997</v>
      </c>
      <c r="V220" s="52">
        <f t="shared" si="50"/>
        <v>2.2299999999999995</v>
      </c>
      <c r="W220" s="52">
        <f t="shared" si="51"/>
        <v>2.9299999999999997</v>
      </c>
      <c r="X220" s="33">
        <f t="shared" si="52"/>
        <v>2.5300000000000002</v>
      </c>
    </row>
    <row r="221" spans="1:24" ht="12.75">
      <c r="A221" s="8">
        <v>39570</v>
      </c>
      <c r="B221" s="2">
        <v>123</v>
      </c>
      <c r="D221" s="10">
        <v>4</v>
      </c>
      <c r="E221" s="13">
        <v>2.12</v>
      </c>
      <c r="F221" s="20"/>
      <c r="G221" s="20"/>
      <c r="H221" s="31"/>
      <c r="I221" s="13"/>
      <c r="J221" s="13"/>
      <c r="K221" s="13"/>
      <c r="L221" s="13"/>
      <c r="M221" s="17"/>
      <c r="N221" s="13">
        <f t="shared" si="41"/>
        <v>-2.12</v>
      </c>
      <c r="O221" s="13">
        <f t="shared" si="42"/>
        <v>-2.22</v>
      </c>
      <c r="P221" s="19">
        <f t="shared" si="42"/>
        <v>-2.3200000000000003</v>
      </c>
      <c r="Q221" s="22">
        <f t="shared" si="42"/>
        <v>-2.4200000000000004</v>
      </c>
      <c r="R221" s="33">
        <f t="shared" si="35"/>
        <v>-2.5200000000000005</v>
      </c>
      <c r="S221" s="19">
        <f t="shared" si="43"/>
        <v>3.83</v>
      </c>
      <c r="T221" s="19">
        <f t="shared" si="44"/>
        <v>3.83</v>
      </c>
      <c r="U221" s="22">
        <f t="shared" si="49"/>
        <v>2.36</v>
      </c>
      <c r="V221" s="52">
        <f t="shared" si="50"/>
        <v>2.1599999999999997</v>
      </c>
      <c r="W221" s="52">
        <f t="shared" si="51"/>
        <v>2.86</v>
      </c>
      <c r="X221" s="33">
        <f t="shared" si="52"/>
        <v>2.4600000000000004</v>
      </c>
    </row>
    <row r="222" spans="1:24" ht="12.75">
      <c r="A222" s="8">
        <v>39571</v>
      </c>
      <c r="B222" s="2">
        <v>124</v>
      </c>
      <c r="D222" s="10">
        <v>0</v>
      </c>
      <c r="E222" s="13">
        <v>2.03</v>
      </c>
      <c r="F222" s="20"/>
      <c r="G222" s="20"/>
      <c r="H222" s="31"/>
      <c r="I222" s="13"/>
      <c r="J222" s="13"/>
      <c r="K222" s="13"/>
      <c r="L222" s="13"/>
      <c r="M222" s="17"/>
      <c r="N222" s="13">
        <f t="shared" si="41"/>
        <v>-2.03</v>
      </c>
      <c r="O222" s="13">
        <f t="shared" si="42"/>
        <v>-2.13</v>
      </c>
      <c r="P222" s="19">
        <f t="shared" si="42"/>
        <v>-2.23</v>
      </c>
      <c r="Q222" s="13">
        <f t="shared" si="42"/>
        <v>-2.33</v>
      </c>
      <c r="R222" s="17">
        <f t="shared" si="35"/>
        <v>-2.43</v>
      </c>
      <c r="S222" s="19">
        <f t="shared" si="43"/>
        <v>3.9200000000000004</v>
      </c>
      <c r="T222" s="19">
        <f t="shared" si="44"/>
        <v>3.9200000000000004</v>
      </c>
      <c r="U222" s="22">
        <f t="shared" si="49"/>
        <v>2.26</v>
      </c>
      <c r="V222" s="52">
        <f t="shared" si="50"/>
        <v>2.0599999999999996</v>
      </c>
      <c r="W222" s="52">
        <f t="shared" si="51"/>
        <v>2.76</v>
      </c>
      <c r="X222" s="33">
        <f t="shared" si="52"/>
        <v>2.3600000000000003</v>
      </c>
    </row>
    <row r="223" spans="1:24" ht="12.75">
      <c r="A223" s="8">
        <v>39572</v>
      </c>
      <c r="B223" s="2">
        <v>125</v>
      </c>
      <c r="D223" s="10">
        <v>0</v>
      </c>
      <c r="E223" s="13">
        <v>1.97</v>
      </c>
      <c r="F223" s="20"/>
      <c r="G223" s="20"/>
      <c r="H223" s="31"/>
      <c r="I223" s="13"/>
      <c r="J223" s="13"/>
      <c r="K223" s="13"/>
      <c r="L223" s="13"/>
      <c r="M223" s="17"/>
      <c r="N223" s="13">
        <f t="shared" si="41"/>
        <v>-1.97</v>
      </c>
      <c r="O223" s="13">
        <f t="shared" si="42"/>
        <v>-2.07</v>
      </c>
      <c r="P223" s="19">
        <f t="shared" si="42"/>
        <v>-2.17</v>
      </c>
      <c r="Q223" s="13">
        <f t="shared" si="42"/>
        <v>-2.27</v>
      </c>
      <c r="R223" s="17">
        <f t="shared" si="35"/>
        <v>-2.37</v>
      </c>
      <c r="S223" s="19">
        <f t="shared" si="43"/>
        <v>3.9800000000000004</v>
      </c>
      <c r="T223" s="19">
        <f t="shared" si="44"/>
        <v>3.9800000000000004</v>
      </c>
      <c r="U223" s="22">
        <f t="shared" si="49"/>
        <v>2.35</v>
      </c>
      <c r="V223" s="52">
        <f t="shared" si="50"/>
        <v>2.15</v>
      </c>
      <c r="W223" s="52">
        <f t="shared" si="51"/>
        <v>2.85</v>
      </c>
      <c r="X223" s="33">
        <f t="shared" si="52"/>
        <v>2.4500000000000006</v>
      </c>
    </row>
    <row r="224" spans="1:24" ht="12.75">
      <c r="A224" s="8">
        <v>39573</v>
      </c>
      <c r="B224" s="2">
        <v>126</v>
      </c>
      <c r="D224" s="10">
        <v>0</v>
      </c>
      <c r="E224" s="13">
        <v>1.93</v>
      </c>
      <c r="F224" s="20"/>
      <c r="G224" s="20"/>
      <c r="H224" s="31"/>
      <c r="I224" s="13"/>
      <c r="J224" s="13"/>
      <c r="K224" s="13"/>
      <c r="L224" s="13"/>
      <c r="M224" s="17"/>
      <c r="N224" s="13">
        <f t="shared" si="41"/>
        <v>-1.93</v>
      </c>
      <c r="O224" s="13">
        <f t="shared" si="42"/>
        <v>-2.03</v>
      </c>
      <c r="P224" s="19">
        <f t="shared" si="42"/>
        <v>-2.13</v>
      </c>
      <c r="Q224" s="13">
        <f t="shared" si="42"/>
        <v>-2.23</v>
      </c>
      <c r="R224" s="17">
        <f t="shared" si="35"/>
        <v>-2.33</v>
      </c>
      <c r="S224" s="19">
        <f t="shared" si="43"/>
        <v>4.0200000000000005</v>
      </c>
      <c r="T224" s="19">
        <f t="shared" si="44"/>
        <v>4.0200000000000005</v>
      </c>
      <c r="U224" s="22">
        <f t="shared" si="49"/>
        <v>2.41</v>
      </c>
      <c r="V224" s="52">
        <f t="shared" si="50"/>
        <v>2.21</v>
      </c>
      <c r="W224" s="52">
        <f t="shared" si="51"/>
        <v>2.91</v>
      </c>
      <c r="X224" s="33">
        <f t="shared" si="52"/>
        <v>2.5100000000000007</v>
      </c>
    </row>
    <row r="225" spans="1:24" ht="12.75">
      <c r="A225" s="8">
        <v>39574</v>
      </c>
      <c r="B225" s="2">
        <v>127</v>
      </c>
      <c r="D225" s="10">
        <v>0</v>
      </c>
      <c r="E225" s="13">
        <v>1.88</v>
      </c>
      <c r="F225" s="20">
        <v>20</v>
      </c>
      <c r="G225" s="20" t="s">
        <v>40</v>
      </c>
      <c r="H225" s="31">
        <v>755</v>
      </c>
      <c r="I225" s="13">
        <v>1.92</v>
      </c>
      <c r="J225" s="13">
        <v>2</v>
      </c>
      <c r="K225" s="13">
        <v>1.86</v>
      </c>
      <c r="L225" s="13">
        <v>1.86</v>
      </c>
      <c r="M225" s="17">
        <v>0</v>
      </c>
      <c r="N225" s="13">
        <f t="shared" si="41"/>
        <v>-1.88</v>
      </c>
      <c r="O225" s="13">
        <f t="shared" si="42"/>
        <v>-1.98</v>
      </c>
      <c r="P225" s="19">
        <f t="shared" si="42"/>
        <v>-2.08</v>
      </c>
      <c r="Q225" s="22">
        <f t="shared" si="42"/>
        <v>-2.18</v>
      </c>
      <c r="R225" s="33">
        <f t="shared" si="35"/>
        <v>-2.2800000000000002</v>
      </c>
      <c r="S225" s="19">
        <f t="shared" si="43"/>
        <v>4.07</v>
      </c>
      <c r="T225" s="19">
        <f t="shared" si="44"/>
        <v>4.07</v>
      </c>
      <c r="U225" s="22">
        <f t="shared" si="49"/>
        <v>2.45</v>
      </c>
      <c r="V225" s="52">
        <f t="shared" si="50"/>
        <v>2.25</v>
      </c>
      <c r="W225" s="52">
        <f t="shared" si="51"/>
        <v>2.95</v>
      </c>
      <c r="X225" s="33">
        <f t="shared" si="52"/>
        <v>2.5500000000000007</v>
      </c>
    </row>
    <row r="226" spans="1:24" ht="12.75">
      <c r="A226" s="8">
        <v>39575</v>
      </c>
      <c r="B226" s="2">
        <v>128</v>
      </c>
      <c r="D226" s="10">
        <v>3</v>
      </c>
      <c r="E226" s="13">
        <v>1.8</v>
      </c>
      <c r="F226" s="20"/>
      <c r="G226" s="20"/>
      <c r="H226" s="31"/>
      <c r="I226" s="13"/>
      <c r="J226" s="13"/>
      <c r="K226" s="13"/>
      <c r="L226" s="13"/>
      <c r="M226" s="17"/>
      <c r="N226" s="13">
        <f t="shared" si="41"/>
        <v>-1.8</v>
      </c>
      <c r="O226" s="13">
        <f t="shared" si="42"/>
        <v>-1.9000000000000001</v>
      </c>
      <c r="P226" s="19">
        <f t="shared" si="42"/>
        <v>-2</v>
      </c>
      <c r="Q226" s="13">
        <f t="shared" si="42"/>
        <v>-2.1</v>
      </c>
      <c r="R226" s="17">
        <f t="shared" si="35"/>
        <v>-2.2</v>
      </c>
      <c r="S226" s="19">
        <f t="shared" si="43"/>
        <v>4.15</v>
      </c>
      <c r="T226" s="19">
        <f t="shared" si="44"/>
        <v>4.15</v>
      </c>
      <c r="U226" s="22">
        <f t="shared" si="49"/>
        <v>2.5</v>
      </c>
      <c r="V226" s="52">
        <f t="shared" si="50"/>
        <v>2.3</v>
      </c>
      <c r="W226" s="52">
        <f t="shared" si="51"/>
        <v>3</v>
      </c>
      <c r="X226" s="33">
        <f t="shared" si="52"/>
        <v>2.6000000000000005</v>
      </c>
    </row>
    <row r="227" spans="1:24" ht="12.75">
      <c r="A227" s="8">
        <v>39576</v>
      </c>
      <c r="B227" s="2">
        <v>129</v>
      </c>
      <c r="D227" s="10">
        <v>13</v>
      </c>
      <c r="E227" s="13">
        <v>2</v>
      </c>
      <c r="G227" s="34"/>
      <c r="M227" s="17"/>
      <c r="N227" s="19">
        <f t="shared" si="41"/>
        <v>-2</v>
      </c>
      <c r="O227" s="19">
        <f t="shared" si="42"/>
        <v>-2.1</v>
      </c>
      <c r="P227" s="19">
        <f t="shared" si="42"/>
        <v>-2.2</v>
      </c>
      <c r="Q227" s="19">
        <f t="shared" si="42"/>
        <v>-2.3000000000000003</v>
      </c>
      <c r="R227" s="17">
        <f t="shared" si="35"/>
        <v>-2.4000000000000004</v>
      </c>
      <c r="S227" s="19">
        <f t="shared" si="43"/>
        <v>3.95</v>
      </c>
      <c r="T227" s="19">
        <f t="shared" si="44"/>
        <v>3.95</v>
      </c>
      <c r="U227" s="22">
        <f aca="true" t="shared" si="53" ref="U227:U235">(3.3+1.08)-E226</f>
        <v>2.58</v>
      </c>
      <c r="V227" s="52">
        <f aca="true" t="shared" si="54" ref="V227:V235">(3.1+1.08)-E226</f>
        <v>2.38</v>
      </c>
      <c r="W227" s="52">
        <f aca="true" t="shared" si="55" ref="W227:W235">(3.8+1.08)-E226</f>
        <v>3.08</v>
      </c>
      <c r="X227" s="33">
        <f aca="true" t="shared" si="56" ref="X227:X235">(3.4+1.08)-E226</f>
        <v>2.6800000000000006</v>
      </c>
    </row>
    <row r="228" spans="1:24" ht="12.75">
      <c r="A228" s="8">
        <v>39577</v>
      </c>
      <c r="B228" s="2">
        <v>130</v>
      </c>
      <c r="D228" s="10">
        <v>2</v>
      </c>
      <c r="E228" s="13">
        <v>1.9</v>
      </c>
      <c r="F228" s="20"/>
      <c r="G228" s="20"/>
      <c r="H228" s="31"/>
      <c r="I228" s="13"/>
      <c r="J228" s="13"/>
      <c r="K228" s="13"/>
      <c r="L228" s="13"/>
      <c r="M228" s="17"/>
      <c r="N228" s="13">
        <f t="shared" si="41"/>
        <v>-1.9</v>
      </c>
      <c r="O228" s="13">
        <f t="shared" si="42"/>
        <v>-2</v>
      </c>
      <c r="P228" s="19">
        <f t="shared" si="42"/>
        <v>-2.1</v>
      </c>
      <c r="Q228" s="22">
        <f t="shared" si="42"/>
        <v>-2.2</v>
      </c>
      <c r="R228" s="33">
        <f t="shared" si="35"/>
        <v>-2.3000000000000003</v>
      </c>
      <c r="S228" s="19">
        <f t="shared" si="43"/>
        <v>4.050000000000001</v>
      </c>
      <c r="T228" s="19">
        <f t="shared" si="44"/>
        <v>4.050000000000001</v>
      </c>
      <c r="U228" s="22">
        <f t="shared" si="53"/>
        <v>2.38</v>
      </c>
      <c r="V228" s="52">
        <f t="shared" si="54"/>
        <v>2.1799999999999997</v>
      </c>
      <c r="W228" s="52">
        <f t="shared" si="55"/>
        <v>2.88</v>
      </c>
      <c r="X228" s="33">
        <f t="shared" si="56"/>
        <v>2.4800000000000004</v>
      </c>
    </row>
    <row r="229" spans="1:24" ht="12.75">
      <c r="A229" s="8">
        <v>39578</v>
      </c>
      <c r="B229" s="2">
        <v>131</v>
      </c>
      <c r="D229" s="10">
        <v>15</v>
      </c>
      <c r="E229" s="13">
        <v>1.99</v>
      </c>
      <c r="F229" s="20"/>
      <c r="G229" s="20"/>
      <c r="H229" s="31"/>
      <c r="I229" s="13"/>
      <c r="J229" s="13"/>
      <c r="K229" s="13"/>
      <c r="L229" s="13"/>
      <c r="M229" s="17"/>
      <c r="N229" s="13">
        <f t="shared" si="41"/>
        <v>-1.99</v>
      </c>
      <c r="O229" s="13">
        <f t="shared" si="42"/>
        <v>-2.09</v>
      </c>
      <c r="P229" s="19">
        <f t="shared" si="42"/>
        <v>-2.19</v>
      </c>
      <c r="Q229" s="13">
        <f t="shared" si="42"/>
        <v>-2.29</v>
      </c>
      <c r="R229" s="17">
        <f t="shared" si="35"/>
        <v>-2.39</v>
      </c>
      <c r="S229" s="19">
        <f t="shared" si="43"/>
        <v>3.96</v>
      </c>
      <c r="T229" s="19">
        <f t="shared" si="44"/>
        <v>3.96</v>
      </c>
      <c r="U229" s="22">
        <f t="shared" si="53"/>
        <v>2.48</v>
      </c>
      <c r="V229" s="52">
        <f t="shared" si="54"/>
        <v>2.28</v>
      </c>
      <c r="W229" s="52">
        <f t="shared" si="55"/>
        <v>2.98</v>
      </c>
      <c r="X229" s="33">
        <f t="shared" si="56"/>
        <v>2.5800000000000005</v>
      </c>
    </row>
    <row r="230" spans="1:24" ht="12.75">
      <c r="A230" s="8">
        <v>39579</v>
      </c>
      <c r="B230" s="2">
        <v>132</v>
      </c>
      <c r="D230" s="10">
        <v>0</v>
      </c>
      <c r="E230" s="13">
        <v>1.9</v>
      </c>
      <c r="F230" s="20">
        <v>22</v>
      </c>
      <c r="G230" s="20" t="s">
        <v>40</v>
      </c>
      <c r="H230" s="31">
        <v>1205</v>
      </c>
      <c r="I230" s="13">
        <v>1.9</v>
      </c>
      <c r="J230" s="13">
        <v>1.99</v>
      </c>
      <c r="K230" s="13">
        <v>1.81</v>
      </c>
      <c r="L230" s="13">
        <v>1.83</v>
      </c>
      <c r="M230" s="17">
        <v>0</v>
      </c>
      <c r="N230" s="13">
        <f t="shared" si="41"/>
        <v>-1.9</v>
      </c>
      <c r="O230" s="13">
        <f t="shared" si="42"/>
        <v>-2</v>
      </c>
      <c r="P230" s="19">
        <f t="shared" si="42"/>
        <v>-2.1</v>
      </c>
      <c r="Q230" s="22">
        <f t="shared" si="42"/>
        <v>-2.2</v>
      </c>
      <c r="R230" s="33">
        <f t="shared" si="35"/>
        <v>-2.3000000000000003</v>
      </c>
      <c r="S230" s="19">
        <f t="shared" si="43"/>
        <v>4.050000000000001</v>
      </c>
      <c r="T230" s="19">
        <f t="shared" si="44"/>
        <v>4.050000000000001</v>
      </c>
      <c r="U230" s="22">
        <f t="shared" si="53"/>
        <v>2.3899999999999997</v>
      </c>
      <c r="V230" s="52">
        <f t="shared" si="54"/>
        <v>2.1899999999999995</v>
      </c>
      <c r="W230" s="52">
        <f t="shared" si="55"/>
        <v>2.8899999999999997</v>
      </c>
      <c r="X230" s="33">
        <f t="shared" si="56"/>
        <v>2.49</v>
      </c>
    </row>
    <row r="231" spans="1:24" ht="12.75">
      <c r="A231" s="8">
        <v>39580</v>
      </c>
      <c r="B231" s="2">
        <v>133</v>
      </c>
      <c r="C231" s="2">
        <v>7</v>
      </c>
      <c r="D231" s="10">
        <v>2</v>
      </c>
      <c r="E231" s="13">
        <v>1.85</v>
      </c>
      <c r="F231" s="20"/>
      <c r="G231" s="20"/>
      <c r="H231" s="31"/>
      <c r="I231" s="13"/>
      <c r="J231" s="13"/>
      <c r="K231" s="13"/>
      <c r="L231" s="13"/>
      <c r="M231" s="17"/>
      <c r="N231" s="13">
        <f t="shared" si="41"/>
        <v>-1.85</v>
      </c>
      <c r="O231" s="13">
        <f t="shared" si="42"/>
        <v>-1.9500000000000002</v>
      </c>
      <c r="P231" s="19">
        <f t="shared" si="42"/>
        <v>-2.0500000000000003</v>
      </c>
      <c r="Q231" s="13">
        <f t="shared" si="42"/>
        <v>-2.1500000000000004</v>
      </c>
      <c r="R231" s="17">
        <f t="shared" si="35"/>
        <v>-2.2500000000000004</v>
      </c>
      <c r="S231" s="19">
        <f t="shared" si="43"/>
        <v>4.1</v>
      </c>
      <c r="T231" s="19">
        <f t="shared" si="44"/>
        <v>4.1</v>
      </c>
      <c r="U231" s="22">
        <f t="shared" si="53"/>
        <v>2.48</v>
      </c>
      <c r="V231" s="52">
        <f t="shared" si="54"/>
        <v>2.28</v>
      </c>
      <c r="W231" s="52">
        <f t="shared" si="55"/>
        <v>2.98</v>
      </c>
      <c r="X231" s="33">
        <f t="shared" si="56"/>
        <v>2.5800000000000005</v>
      </c>
    </row>
    <row r="232" spans="1:24" ht="12.75">
      <c r="A232" s="8">
        <v>39581</v>
      </c>
      <c r="B232" s="2">
        <v>134</v>
      </c>
      <c r="D232" s="10">
        <v>22</v>
      </c>
      <c r="E232" s="13">
        <v>2.02</v>
      </c>
      <c r="F232" s="20"/>
      <c r="G232" s="20"/>
      <c r="H232" s="31"/>
      <c r="I232" s="13"/>
      <c r="J232" s="13"/>
      <c r="K232" s="13"/>
      <c r="L232" s="13"/>
      <c r="M232" s="17"/>
      <c r="N232" s="13">
        <f t="shared" si="41"/>
        <v>-2.02</v>
      </c>
      <c r="O232" s="13">
        <f t="shared" si="42"/>
        <v>-2.12</v>
      </c>
      <c r="P232" s="19">
        <f t="shared" si="42"/>
        <v>-2.22</v>
      </c>
      <c r="Q232" s="13">
        <f t="shared" si="42"/>
        <v>-2.3200000000000003</v>
      </c>
      <c r="R232" s="17">
        <f t="shared" si="35"/>
        <v>-2.4200000000000004</v>
      </c>
      <c r="S232" s="19">
        <f t="shared" si="43"/>
        <v>3.93</v>
      </c>
      <c r="T232" s="19">
        <f t="shared" si="44"/>
        <v>3.93</v>
      </c>
      <c r="U232" s="22">
        <f t="shared" si="53"/>
        <v>2.53</v>
      </c>
      <c r="V232" s="52">
        <f t="shared" si="54"/>
        <v>2.3299999999999996</v>
      </c>
      <c r="W232" s="52">
        <f t="shared" si="55"/>
        <v>3.03</v>
      </c>
      <c r="X232" s="33">
        <f t="shared" si="56"/>
        <v>2.6300000000000003</v>
      </c>
    </row>
    <row r="233" spans="1:24" ht="12.75">
      <c r="A233" s="8">
        <v>39582</v>
      </c>
      <c r="B233" s="2">
        <v>135</v>
      </c>
      <c r="D233" s="10">
        <v>3</v>
      </c>
      <c r="E233" s="13">
        <v>1.91</v>
      </c>
      <c r="F233" s="20"/>
      <c r="G233" s="20"/>
      <c r="H233" s="31"/>
      <c r="I233" s="13"/>
      <c r="J233" s="13"/>
      <c r="K233" s="13"/>
      <c r="L233" s="13"/>
      <c r="M233" s="17"/>
      <c r="N233" s="13">
        <f t="shared" si="41"/>
        <v>-1.91</v>
      </c>
      <c r="O233" s="13">
        <f t="shared" si="42"/>
        <v>-2.01</v>
      </c>
      <c r="P233" s="19">
        <f t="shared" si="42"/>
        <v>-2.11</v>
      </c>
      <c r="Q233" s="13">
        <f t="shared" si="42"/>
        <v>-2.21</v>
      </c>
      <c r="R233" s="17">
        <f t="shared" si="35"/>
        <v>-2.31</v>
      </c>
      <c r="S233" s="19">
        <f t="shared" si="43"/>
        <v>4.04</v>
      </c>
      <c r="T233" s="19">
        <f t="shared" si="44"/>
        <v>4.04</v>
      </c>
      <c r="U233" s="22">
        <f t="shared" si="53"/>
        <v>2.36</v>
      </c>
      <c r="V233" s="52">
        <f t="shared" si="54"/>
        <v>2.1599999999999997</v>
      </c>
      <c r="W233" s="52">
        <f t="shared" si="55"/>
        <v>2.86</v>
      </c>
      <c r="X233" s="33">
        <f t="shared" si="56"/>
        <v>2.4600000000000004</v>
      </c>
    </row>
    <row r="234" spans="1:24" ht="12.75">
      <c r="A234" s="8">
        <v>39583</v>
      </c>
      <c r="B234" s="2">
        <v>136</v>
      </c>
      <c r="D234" s="10">
        <v>7</v>
      </c>
      <c r="E234" s="13">
        <v>1.91</v>
      </c>
      <c r="F234" s="20"/>
      <c r="G234" s="20"/>
      <c r="H234" s="31"/>
      <c r="I234" s="13"/>
      <c r="J234" s="13"/>
      <c r="K234" s="13"/>
      <c r="L234" s="13"/>
      <c r="M234" s="17"/>
      <c r="N234" s="13">
        <f t="shared" si="41"/>
        <v>-1.91</v>
      </c>
      <c r="O234" s="13">
        <f t="shared" si="42"/>
        <v>-2.01</v>
      </c>
      <c r="P234" s="19">
        <f t="shared" si="42"/>
        <v>-2.11</v>
      </c>
      <c r="Q234" s="13">
        <f t="shared" si="42"/>
        <v>-2.21</v>
      </c>
      <c r="R234" s="17">
        <f t="shared" si="35"/>
        <v>-2.31</v>
      </c>
      <c r="S234" s="19">
        <f t="shared" si="43"/>
        <v>4.04</v>
      </c>
      <c r="T234" s="19">
        <f t="shared" si="44"/>
        <v>4.04</v>
      </c>
      <c r="U234" s="22">
        <f t="shared" si="53"/>
        <v>2.4699999999999998</v>
      </c>
      <c r="V234" s="52">
        <f t="shared" si="54"/>
        <v>2.2699999999999996</v>
      </c>
      <c r="W234" s="52">
        <f t="shared" si="55"/>
        <v>2.9699999999999998</v>
      </c>
      <c r="X234" s="33">
        <f t="shared" si="56"/>
        <v>2.5700000000000003</v>
      </c>
    </row>
    <row r="235" spans="1:24" ht="12.75">
      <c r="A235" s="8">
        <v>39584</v>
      </c>
      <c r="B235" s="2">
        <v>137</v>
      </c>
      <c r="D235" s="10">
        <v>0</v>
      </c>
      <c r="E235" s="13">
        <v>1.87</v>
      </c>
      <c r="F235" s="20"/>
      <c r="G235" s="20"/>
      <c r="H235" s="31"/>
      <c r="I235" s="13"/>
      <c r="J235" s="13"/>
      <c r="K235" s="13"/>
      <c r="L235" s="13"/>
      <c r="M235" s="17"/>
      <c r="N235" s="13">
        <f t="shared" si="41"/>
        <v>-1.87</v>
      </c>
      <c r="O235" s="13">
        <f t="shared" si="42"/>
        <v>-1.9700000000000002</v>
      </c>
      <c r="P235" s="19">
        <f t="shared" si="42"/>
        <v>-2.0700000000000003</v>
      </c>
      <c r="Q235" s="22">
        <f t="shared" si="42"/>
        <v>-2.1700000000000004</v>
      </c>
      <c r="R235" s="33">
        <f t="shared" si="35"/>
        <v>-2.2700000000000005</v>
      </c>
      <c r="S235" s="19">
        <f t="shared" si="43"/>
        <v>4.08</v>
      </c>
      <c r="T235" s="19">
        <f t="shared" si="44"/>
        <v>4.08</v>
      </c>
      <c r="U235" s="22">
        <f t="shared" si="53"/>
        <v>2.4699999999999998</v>
      </c>
      <c r="V235" s="52">
        <f t="shared" si="54"/>
        <v>2.2699999999999996</v>
      </c>
      <c r="W235" s="52">
        <f t="shared" si="55"/>
        <v>2.9699999999999998</v>
      </c>
      <c r="X235" s="33">
        <f t="shared" si="56"/>
        <v>2.5700000000000003</v>
      </c>
    </row>
    <row r="236" spans="1:24" ht="12.75">
      <c r="A236" s="8">
        <v>39585</v>
      </c>
      <c r="B236" s="2">
        <v>138</v>
      </c>
      <c r="D236" s="10">
        <v>0</v>
      </c>
      <c r="E236" s="13">
        <v>1.78</v>
      </c>
      <c r="F236" s="20"/>
      <c r="G236" s="20"/>
      <c r="H236" s="31"/>
      <c r="I236" s="13"/>
      <c r="J236" s="13"/>
      <c r="K236" s="13"/>
      <c r="L236" s="13"/>
      <c r="M236" s="17"/>
      <c r="N236" s="13">
        <f t="shared" si="41"/>
        <v>-1.78</v>
      </c>
      <c r="O236" s="13">
        <f t="shared" si="42"/>
        <v>-1.8800000000000001</v>
      </c>
      <c r="P236" s="19">
        <f t="shared" si="42"/>
        <v>-1.9800000000000002</v>
      </c>
      <c r="Q236" s="13">
        <f t="shared" si="42"/>
        <v>-2.08</v>
      </c>
      <c r="R236" s="17">
        <f t="shared" si="35"/>
        <v>-2.18</v>
      </c>
      <c r="S236" s="19">
        <f t="shared" si="43"/>
        <v>4.17</v>
      </c>
      <c r="T236" s="19">
        <f t="shared" si="44"/>
        <v>4.17</v>
      </c>
      <c r="U236" s="22">
        <f>(3.3+1.08)-E235</f>
        <v>2.51</v>
      </c>
      <c r="V236" s="52">
        <f>(3.1+1.08)-E235</f>
        <v>2.3099999999999996</v>
      </c>
      <c r="W236" s="52">
        <f>(3.8+1.08)-E235</f>
        <v>3.01</v>
      </c>
      <c r="X236" s="33">
        <f>(3.4+1.08)-E235</f>
        <v>2.6100000000000003</v>
      </c>
    </row>
    <row r="237" spans="1:24" ht="12.75">
      <c r="A237" s="8">
        <v>39586</v>
      </c>
      <c r="B237" s="2">
        <v>139</v>
      </c>
      <c r="D237" s="10">
        <v>0</v>
      </c>
      <c r="E237" s="13">
        <v>1.7</v>
      </c>
      <c r="F237" s="20"/>
      <c r="G237" s="20" t="s">
        <v>40</v>
      </c>
      <c r="H237" s="31">
        <v>1115</v>
      </c>
      <c r="I237" s="13">
        <v>1.79</v>
      </c>
      <c r="J237" s="13">
        <v>1.87</v>
      </c>
      <c r="K237" s="13">
        <v>1.69</v>
      </c>
      <c r="L237" s="13">
        <v>1.7</v>
      </c>
      <c r="M237" s="17">
        <v>0</v>
      </c>
      <c r="N237" s="13">
        <f t="shared" si="41"/>
        <v>-1.7</v>
      </c>
      <c r="O237" s="13">
        <f t="shared" si="42"/>
        <v>-1.8</v>
      </c>
      <c r="P237" s="19">
        <f t="shared" si="42"/>
        <v>-1.9000000000000001</v>
      </c>
      <c r="Q237" s="13">
        <f t="shared" si="42"/>
        <v>-2</v>
      </c>
      <c r="R237" s="17">
        <f t="shared" si="35"/>
        <v>-2.1</v>
      </c>
      <c r="S237" s="19">
        <f t="shared" si="43"/>
        <v>4.25</v>
      </c>
      <c r="T237" s="19">
        <f t="shared" si="44"/>
        <v>4.25</v>
      </c>
      <c r="U237" s="22">
        <f>(3.3+1.08)-E236</f>
        <v>2.5999999999999996</v>
      </c>
      <c r="V237" s="52">
        <f>(3.1+1.08)-E236</f>
        <v>2.3999999999999995</v>
      </c>
      <c r="W237" s="52">
        <f>(3.8+1.08)-E236</f>
        <v>3.0999999999999996</v>
      </c>
      <c r="X237" s="33">
        <f>(3.4+1.08)-E236</f>
        <v>2.7</v>
      </c>
    </row>
    <row r="238" spans="1:24" ht="12.75">
      <c r="A238" s="8">
        <v>39587</v>
      </c>
      <c r="B238" s="2">
        <v>140</v>
      </c>
      <c r="D238" s="10">
        <v>0</v>
      </c>
      <c r="E238" s="13">
        <v>1.65</v>
      </c>
      <c r="F238" s="20">
        <v>23</v>
      </c>
      <c r="G238" s="20"/>
      <c r="H238" s="31"/>
      <c r="I238" s="13"/>
      <c r="J238" s="13"/>
      <c r="K238" s="13"/>
      <c r="L238" s="13"/>
      <c r="M238" s="17"/>
      <c r="N238" s="13">
        <f aca="true" t="shared" si="57" ref="N238:N254">E238*-1</f>
        <v>-1.65</v>
      </c>
      <c r="O238" s="13">
        <f t="shared" si="42"/>
        <v>-1.75</v>
      </c>
      <c r="P238" s="19">
        <f t="shared" si="42"/>
        <v>-1.85</v>
      </c>
      <c r="Q238" s="13">
        <f t="shared" si="42"/>
        <v>-1.9500000000000002</v>
      </c>
      <c r="R238" s="17">
        <f t="shared" si="35"/>
        <v>-2.0500000000000003</v>
      </c>
      <c r="S238" s="19">
        <f aca="true" t="shared" si="58" ref="S238:S254">5.95-E238</f>
        <v>4.300000000000001</v>
      </c>
      <c r="T238" s="19">
        <f aca="true" t="shared" si="59" ref="T238:T254">5.95-E238</f>
        <v>4.300000000000001</v>
      </c>
      <c r="U238" s="55">
        <f>3.3-E237</f>
        <v>1.5999999999999999</v>
      </c>
      <c r="V238" s="56">
        <f>3.1-E237</f>
        <v>1.4000000000000001</v>
      </c>
      <c r="W238" s="56">
        <f>3.8-E237</f>
        <v>2.0999999999999996</v>
      </c>
      <c r="X238" s="57">
        <f>3.4-E237</f>
        <v>1.7</v>
      </c>
    </row>
    <row r="239" spans="1:24" ht="12.75">
      <c r="A239" s="8">
        <v>39588</v>
      </c>
      <c r="B239" s="2">
        <v>141</v>
      </c>
      <c r="D239" s="10">
        <v>0</v>
      </c>
      <c r="E239" s="13">
        <v>1.57</v>
      </c>
      <c r="F239" s="20"/>
      <c r="G239" s="20"/>
      <c r="H239" s="31"/>
      <c r="I239" s="13"/>
      <c r="J239" s="13"/>
      <c r="K239" s="13"/>
      <c r="L239" s="13"/>
      <c r="M239" s="17"/>
      <c r="N239" s="13">
        <f t="shared" si="57"/>
        <v>-1.57</v>
      </c>
      <c r="O239" s="13">
        <f t="shared" si="42"/>
        <v>-1.6700000000000002</v>
      </c>
      <c r="P239" s="19">
        <f t="shared" si="42"/>
        <v>-1.7700000000000002</v>
      </c>
      <c r="Q239" s="13">
        <f t="shared" si="42"/>
        <v>-1.8700000000000003</v>
      </c>
      <c r="R239" s="17">
        <f t="shared" si="35"/>
        <v>-1.9700000000000004</v>
      </c>
      <c r="S239" s="19">
        <f t="shared" si="58"/>
        <v>4.38</v>
      </c>
      <c r="T239" s="19">
        <f t="shared" si="59"/>
        <v>4.38</v>
      </c>
      <c r="U239" s="22">
        <f>3.3-E238</f>
        <v>1.65</v>
      </c>
      <c r="V239" s="52">
        <f>3.1-E238</f>
        <v>1.4500000000000002</v>
      </c>
      <c r="W239" s="52">
        <f>3.8-E238</f>
        <v>2.15</v>
      </c>
      <c r="X239" s="33">
        <f>3.4-E238</f>
        <v>1.75</v>
      </c>
    </row>
    <row r="240" spans="1:24" ht="12.75">
      <c r="A240" s="8">
        <v>39589</v>
      </c>
      <c r="B240" s="2">
        <v>142</v>
      </c>
      <c r="D240" s="10">
        <v>1</v>
      </c>
      <c r="E240" s="13">
        <v>1.47</v>
      </c>
      <c r="F240" s="20"/>
      <c r="G240" s="20"/>
      <c r="H240" s="31"/>
      <c r="I240" s="13"/>
      <c r="J240" s="13"/>
      <c r="K240" s="13"/>
      <c r="L240" s="13"/>
      <c r="M240" s="17"/>
      <c r="N240" s="13">
        <f t="shared" si="57"/>
        <v>-1.47</v>
      </c>
      <c r="O240" s="13">
        <f t="shared" si="42"/>
        <v>-1.57</v>
      </c>
      <c r="P240" s="19">
        <f t="shared" si="42"/>
        <v>-1.6700000000000002</v>
      </c>
      <c r="Q240" s="13">
        <f t="shared" si="42"/>
        <v>-1.7700000000000002</v>
      </c>
      <c r="R240" s="17">
        <f t="shared" si="35"/>
        <v>-1.8700000000000003</v>
      </c>
      <c r="S240" s="19">
        <f t="shared" si="58"/>
        <v>4.48</v>
      </c>
      <c r="T240" s="19">
        <f t="shared" si="59"/>
        <v>4.48</v>
      </c>
      <c r="U240" s="22">
        <f>3.3-E239</f>
        <v>1.7299999999999998</v>
      </c>
      <c r="V240" s="52">
        <f>3.1-E239</f>
        <v>1.53</v>
      </c>
      <c r="W240" s="52">
        <f>3.8-E239</f>
        <v>2.2299999999999995</v>
      </c>
      <c r="X240" s="33">
        <f>3.4-E239</f>
        <v>1.8299999999999998</v>
      </c>
    </row>
    <row r="241" spans="1:24" ht="12.75">
      <c r="A241" s="8">
        <v>39590</v>
      </c>
      <c r="B241" s="2">
        <v>143</v>
      </c>
      <c r="D241" s="10">
        <v>2</v>
      </c>
      <c r="E241" s="13">
        <v>1.49</v>
      </c>
      <c r="F241" s="20"/>
      <c r="G241" s="20"/>
      <c r="H241" s="31"/>
      <c r="I241" s="13"/>
      <c r="J241" s="13"/>
      <c r="K241" s="13"/>
      <c r="L241" s="13"/>
      <c r="M241" s="17"/>
      <c r="N241" s="13">
        <f t="shared" si="57"/>
        <v>-1.49</v>
      </c>
      <c r="O241" s="13">
        <f t="shared" si="42"/>
        <v>-1.59</v>
      </c>
      <c r="P241" s="19">
        <f t="shared" si="42"/>
        <v>-1.6900000000000002</v>
      </c>
      <c r="Q241" s="13">
        <f t="shared" si="42"/>
        <v>-1.7900000000000003</v>
      </c>
      <c r="R241" s="17">
        <f t="shared" si="35"/>
        <v>-1.8900000000000003</v>
      </c>
      <c r="S241" s="19">
        <f t="shared" si="58"/>
        <v>4.46</v>
      </c>
      <c r="T241" s="19">
        <f t="shared" si="59"/>
        <v>4.46</v>
      </c>
      <c r="U241" s="22">
        <f aca="true" t="shared" si="60" ref="U241:U246">3.3-E240</f>
        <v>1.8299999999999998</v>
      </c>
      <c r="V241" s="52">
        <f aca="true" t="shared" si="61" ref="V241:V246">3.1-E240</f>
        <v>1.6300000000000001</v>
      </c>
      <c r="W241" s="52">
        <f aca="true" t="shared" si="62" ref="W241:W246">3.8-E240</f>
        <v>2.33</v>
      </c>
      <c r="X241" s="33">
        <f aca="true" t="shared" si="63" ref="X241:X246">3.4-E240</f>
        <v>1.93</v>
      </c>
    </row>
    <row r="242" spans="1:24" ht="12.75">
      <c r="A242" s="8">
        <v>39591</v>
      </c>
      <c r="B242" s="2">
        <v>144</v>
      </c>
      <c r="D242" s="10">
        <v>13</v>
      </c>
      <c r="E242" s="13">
        <v>1.56</v>
      </c>
      <c r="F242" s="20"/>
      <c r="G242" s="20"/>
      <c r="H242" s="31"/>
      <c r="I242" s="13"/>
      <c r="J242" s="13"/>
      <c r="K242" s="13"/>
      <c r="L242" s="13"/>
      <c r="M242" s="17"/>
      <c r="N242" s="13">
        <f t="shared" si="57"/>
        <v>-1.56</v>
      </c>
      <c r="O242" s="13">
        <f t="shared" si="42"/>
        <v>-1.6600000000000001</v>
      </c>
      <c r="P242" s="19">
        <f t="shared" si="42"/>
        <v>-1.7600000000000002</v>
      </c>
      <c r="Q242" s="13">
        <f t="shared" si="42"/>
        <v>-1.8600000000000003</v>
      </c>
      <c r="R242" s="17">
        <f t="shared" si="35"/>
        <v>-1.9600000000000004</v>
      </c>
      <c r="S242" s="19">
        <f t="shared" si="58"/>
        <v>4.390000000000001</v>
      </c>
      <c r="T242" s="19">
        <f t="shared" si="59"/>
        <v>4.390000000000001</v>
      </c>
      <c r="U242" s="22">
        <f t="shared" si="60"/>
        <v>1.8099999999999998</v>
      </c>
      <c r="V242" s="52">
        <f t="shared" si="61"/>
        <v>1.61</v>
      </c>
      <c r="W242" s="52">
        <f t="shared" si="62"/>
        <v>2.3099999999999996</v>
      </c>
      <c r="X242" s="33">
        <f t="shared" si="63"/>
        <v>1.91</v>
      </c>
    </row>
    <row r="243" spans="1:24" ht="12.75">
      <c r="A243" s="8">
        <v>39592</v>
      </c>
      <c r="B243" s="2">
        <v>145</v>
      </c>
      <c r="D243" s="10">
        <v>6</v>
      </c>
      <c r="E243" s="13">
        <v>1.62</v>
      </c>
      <c r="F243" s="20"/>
      <c r="G243" s="20"/>
      <c r="H243" s="31"/>
      <c r="I243" s="13"/>
      <c r="J243" s="13"/>
      <c r="K243" s="13"/>
      <c r="L243" s="13"/>
      <c r="M243" s="17"/>
      <c r="N243" s="13">
        <f t="shared" si="57"/>
        <v>-1.62</v>
      </c>
      <c r="O243" s="13">
        <f t="shared" si="42"/>
        <v>-1.7200000000000002</v>
      </c>
      <c r="P243" s="19">
        <f t="shared" si="42"/>
        <v>-1.8200000000000003</v>
      </c>
      <c r="Q243" s="13">
        <f t="shared" si="42"/>
        <v>-1.9200000000000004</v>
      </c>
      <c r="R243" s="17">
        <f t="shared" si="35"/>
        <v>-2.0200000000000005</v>
      </c>
      <c r="S243" s="19">
        <f t="shared" si="58"/>
        <v>4.33</v>
      </c>
      <c r="T243" s="19">
        <f t="shared" si="59"/>
        <v>4.33</v>
      </c>
      <c r="U243" s="22">
        <f t="shared" si="60"/>
        <v>1.7399999999999998</v>
      </c>
      <c r="V243" s="52">
        <f t="shared" si="61"/>
        <v>1.54</v>
      </c>
      <c r="W243" s="52">
        <f t="shared" si="62"/>
        <v>2.2399999999999998</v>
      </c>
      <c r="X243" s="33">
        <f t="shared" si="63"/>
        <v>1.8399999999999999</v>
      </c>
    </row>
    <row r="244" spans="1:24" ht="12.75">
      <c r="A244" s="8">
        <v>39593</v>
      </c>
      <c r="B244" s="2">
        <v>146</v>
      </c>
      <c r="D244" s="10">
        <v>0</v>
      </c>
      <c r="E244" s="13">
        <v>1.54</v>
      </c>
      <c r="F244" s="20"/>
      <c r="G244" s="20"/>
      <c r="H244" s="31"/>
      <c r="I244" s="13"/>
      <c r="J244" s="13"/>
      <c r="K244" s="13"/>
      <c r="L244" s="13"/>
      <c r="M244" s="17"/>
      <c r="N244" s="13">
        <f t="shared" si="57"/>
        <v>-1.54</v>
      </c>
      <c r="O244" s="13">
        <f t="shared" si="42"/>
        <v>-1.6400000000000001</v>
      </c>
      <c r="P244" s="19">
        <f t="shared" si="42"/>
        <v>-1.7400000000000002</v>
      </c>
      <c r="Q244" s="13">
        <f t="shared" si="42"/>
        <v>-1.8400000000000003</v>
      </c>
      <c r="R244" s="17">
        <f t="shared" si="35"/>
        <v>-1.9400000000000004</v>
      </c>
      <c r="S244" s="19">
        <f t="shared" si="58"/>
        <v>4.41</v>
      </c>
      <c r="T244" s="19">
        <f t="shared" si="59"/>
        <v>4.41</v>
      </c>
      <c r="U244" s="22">
        <f t="shared" si="60"/>
        <v>1.6799999999999997</v>
      </c>
      <c r="V244" s="52">
        <f t="shared" si="61"/>
        <v>1.48</v>
      </c>
      <c r="W244" s="52">
        <f t="shared" si="62"/>
        <v>2.1799999999999997</v>
      </c>
      <c r="X244" s="33">
        <f t="shared" si="63"/>
        <v>1.7799999999999998</v>
      </c>
    </row>
    <row r="245" spans="1:24" ht="12.75">
      <c r="A245" s="8">
        <v>39594</v>
      </c>
      <c r="B245" s="2">
        <v>147</v>
      </c>
      <c r="D245" s="10">
        <v>0</v>
      </c>
      <c r="E245" s="13">
        <v>1.46</v>
      </c>
      <c r="F245" s="20">
        <v>25</v>
      </c>
      <c r="G245" s="20" t="s">
        <v>40</v>
      </c>
      <c r="H245" s="31">
        <v>820</v>
      </c>
      <c r="I245" s="13">
        <v>1.56</v>
      </c>
      <c r="J245" s="13">
        <v>1.65</v>
      </c>
      <c r="K245" s="13">
        <v>1.46</v>
      </c>
      <c r="L245" s="13">
        <v>1.48</v>
      </c>
      <c r="M245" s="17">
        <v>0</v>
      </c>
      <c r="N245" s="13">
        <f t="shared" si="57"/>
        <v>-1.46</v>
      </c>
      <c r="O245" s="13">
        <f t="shared" si="42"/>
        <v>-1.56</v>
      </c>
      <c r="P245" s="19">
        <f t="shared" si="42"/>
        <v>-1.6600000000000001</v>
      </c>
      <c r="Q245" s="13">
        <f t="shared" si="42"/>
        <v>-1.7600000000000002</v>
      </c>
      <c r="R245" s="17">
        <f t="shared" si="35"/>
        <v>-1.8600000000000003</v>
      </c>
      <c r="S245" s="19">
        <f t="shared" si="58"/>
        <v>4.49</v>
      </c>
      <c r="T245" s="19">
        <f t="shared" si="59"/>
        <v>4.49</v>
      </c>
      <c r="U245" s="22">
        <f t="shared" si="60"/>
        <v>1.7599999999999998</v>
      </c>
      <c r="V245" s="52">
        <f t="shared" si="61"/>
        <v>1.56</v>
      </c>
      <c r="W245" s="52">
        <f t="shared" si="62"/>
        <v>2.26</v>
      </c>
      <c r="X245" s="33">
        <f t="shared" si="63"/>
        <v>1.8599999999999999</v>
      </c>
    </row>
    <row r="246" spans="1:24" ht="12.75">
      <c r="A246" s="8">
        <v>39595</v>
      </c>
      <c r="B246" s="2">
        <v>148</v>
      </c>
      <c r="D246" s="10">
        <v>0</v>
      </c>
      <c r="E246" s="13">
        <v>1.4</v>
      </c>
      <c r="F246" s="20"/>
      <c r="G246" s="20"/>
      <c r="H246" s="31"/>
      <c r="I246" s="13"/>
      <c r="J246" s="13"/>
      <c r="K246" s="13"/>
      <c r="L246" s="13"/>
      <c r="M246" s="17"/>
      <c r="N246" s="13">
        <f t="shared" si="57"/>
        <v>-1.4</v>
      </c>
      <c r="O246" s="13">
        <f t="shared" si="42"/>
        <v>-1.5</v>
      </c>
      <c r="P246" s="19">
        <f t="shared" si="42"/>
        <v>-1.6</v>
      </c>
      <c r="Q246" s="13">
        <f t="shared" si="42"/>
        <v>-1.7000000000000002</v>
      </c>
      <c r="R246" s="17">
        <f t="shared" si="35"/>
        <v>-1.8000000000000003</v>
      </c>
      <c r="S246" s="19">
        <f t="shared" si="58"/>
        <v>4.550000000000001</v>
      </c>
      <c r="T246" s="19">
        <f t="shared" si="59"/>
        <v>4.550000000000001</v>
      </c>
      <c r="U246" s="22">
        <f t="shared" si="60"/>
        <v>1.8399999999999999</v>
      </c>
      <c r="V246" s="52">
        <f t="shared" si="61"/>
        <v>1.6400000000000001</v>
      </c>
      <c r="W246" s="52">
        <f t="shared" si="62"/>
        <v>2.34</v>
      </c>
      <c r="X246" s="33">
        <f t="shared" si="63"/>
        <v>1.94</v>
      </c>
    </row>
    <row r="247" spans="1:24" ht="12.75">
      <c r="A247" s="8">
        <v>39596</v>
      </c>
      <c r="B247" s="2">
        <v>149</v>
      </c>
      <c r="D247" s="10">
        <v>0</v>
      </c>
      <c r="E247" s="13">
        <v>1.32</v>
      </c>
      <c r="F247" s="20"/>
      <c r="G247" s="20"/>
      <c r="H247" s="31"/>
      <c r="I247" s="13"/>
      <c r="J247" s="13"/>
      <c r="K247" s="13"/>
      <c r="L247" s="13"/>
      <c r="M247" s="17"/>
      <c r="N247" s="13">
        <f t="shared" si="57"/>
        <v>-1.32</v>
      </c>
      <c r="O247" s="13">
        <f t="shared" si="42"/>
        <v>-1.4200000000000002</v>
      </c>
      <c r="P247" s="19">
        <f t="shared" si="42"/>
        <v>-1.5200000000000002</v>
      </c>
      <c r="Q247" s="13">
        <f t="shared" si="42"/>
        <v>-1.6200000000000003</v>
      </c>
      <c r="R247" s="17">
        <f t="shared" si="35"/>
        <v>-1.7200000000000004</v>
      </c>
      <c r="S247" s="19">
        <f t="shared" si="58"/>
        <v>4.63</v>
      </c>
      <c r="T247" s="19">
        <f t="shared" si="59"/>
        <v>4.63</v>
      </c>
      <c r="U247" s="22">
        <f aca="true" t="shared" si="64" ref="U247:U254">3.3-E246</f>
        <v>1.9</v>
      </c>
      <c r="V247" s="52">
        <f aca="true" t="shared" si="65" ref="V247:V254">3.1-E246</f>
        <v>1.7000000000000002</v>
      </c>
      <c r="W247" s="52">
        <f aca="true" t="shared" si="66" ref="W247:W254">3.8-E246</f>
        <v>2.4</v>
      </c>
      <c r="X247" s="33">
        <f aca="true" t="shared" si="67" ref="X247:X254">3.4-E246</f>
        <v>2</v>
      </c>
    </row>
    <row r="248" spans="1:24" ht="12.75">
      <c r="A248" s="8">
        <v>39597</v>
      </c>
      <c r="B248" s="2">
        <v>150</v>
      </c>
      <c r="D248" s="10">
        <v>0</v>
      </c>
      <c r="E248" s="13">
        <v>1.23</v>
      </c>
      <c r="F248" s="20"/>
      <c r="G248" s="20"/>
      <c r="H248" s="31"/>
      <c r="I248" s="13"/>
      <c r="J248" s="13"/>
      <c r="K248" s="13"/>
      <c r="L248" s="13"/>
      <c r="M248" s="17"/>
      <c r="N248" s="13">
        <f t="shared" si="57"/>
        <v>-1.23</v>
      </c>
      <c r="O248" s="13">
        <f t="shared" si="42"/>
        <v>-1.33</v>
      </c>
      <c r="P248" s="19">
        <f t="shared" si="42"/>
        <v>-1.4300000000000002</v>
      </c>
      <c r="Q248" s="13">
        <f t="shared" si="42"/>
        <v>-1.5300000000000002</v>
      </c>
      <c r="R248" s="17">
        <f t="shared" si="35"/>
        <v>-1.6300000000000003</v>
      </c>
      <c r="S248" s="19">
        <f t="shared" si="58"/>
        <v>4.720000000000001</v>
      </c>
      <c r="T248" s="19">
        <f t="shared" si="59"/>
        <v>4.720000000000001</v>
      </c>
      <c r="U248" s="22">
        <f t="shared" si="64"/>
        <v>1.9799999999999998</v>
      </c>
      <c r="V248" s="52">
        <f t="shared" si="65"/>
        <v>1.78</v>
      </c>
      <c r="W248" s="52">
        <f t="shared" si="66"/>
        <v>2.4799999999999995</v>
      </c>
      <c r="X248" s="33">
        <f t="shared" si="67"/>
        <v>2.08</v>
      </c>
    </row>
    <row r="249" spans="1:24" ht="12.75">
      <c r="A249" s="8">
        <v>39598</v>
      </c>
      <c r="B249" s="2">
        <v>151</v>
      </c>
      <c r="D249" s="10">
        <v>0</v>
      </c>
      <c r="E249" s="13">
        <v>1.17</v>
      </c>
      <c r="F249" s="20"/>
      <c r="G249" s="20"/>
      <c r="H249" s="31"/>
      <c r="I249" s="13"/>
      <c r="J249" s="13"/>
      <c r="K249" s="13"/>
      <c r="L249" s="13"/>
      <c r="M249" s="17"/>
      <c r="N249" s="13">
        <f t="shared" si="57"/>
        <v>-1.17</v>
      </c>
      <c r="O249" s="13">
        <f t="shared" si="42"/>
        <v>-1.27</v>
      </c>
      <c r="P249" s="19">
        <f t="shared" si="42"/>
        <v>-1.37</v>
      </c>
      <c r="Q249" s="13">
        <f t="shared" si="42"/>
        <v>-1.4700000000000002</v>
      </c>
      <c r="R249" s="17">
        <f t="shared" si="35"/>
        <v>-1.5700000000000003</v>
      </c>
      <c r="S249" s="19">
        <f t="shared" si="58"/>
        <v>4.78</v>
      </c>
      <c r="T249" s="19">
        <f t="shared" si="59"/>
        <v>4.78</v>
      </c>
      <c r="U249" s="22">
        <f t="shared" si="64"/>
        <v>2.07</v>
      </c>
      <c r="V249" s="52">
        <f t="shared" si="65"/>
        <v>1.87</v>
      </c>
      <c r="W249" s="52">
        <f t="shared" si="66"/>
        <v>2.57</v>
      </c>
      <c r="X249" s="33">
        <f t="shared" si="67"/>
        <v>2.17</v>
      </c>
    </row>
    <row r="250" spans="1:24" ht="12.75">
      <c r="A250" s="8">
        <v>39599</v>
      </c>
      <c r="B250" s="2">
        <v>152</v>
      </c>
      <c r="D250" s="10">
        <v>0</v>
      </c>
      <c r="E250" s="13">
        <v>1.09</v>
      </c>
      <c r="F250" s="20"/>
      <c r="G250" s="20"/>
      <c r="H250" s="31"/>
      <c r="I250" s="13"/>
      <c r="J250" s="13"/>
      <c r="K250" s="13"/>
      <c r="L250" s="13"/>
      <c r="M250" s="17"/>
      <c r="N250" s="13">
        <f t="shared" si="57"/>
        <v>-1.09</v>
      </c>
      <c r="O250" s="13">
        <f t="shared" si="42"/>
        <v>-1.1900000000000002</v>
      </c>
      <c r="P250" s="19">
        <f t="shared" si="42"/>
        <v>-1.2900000000000003</v>
      </c>
      <c r="Q250" s="13">
        <f t="shared" si="42"/>
        <v>-1.3900000000000003</v>
      </c>
      <c r="R250" s="17">
        <f t="shared" si="35"/>
        <v>-1.4900000000000004</v>
      </c>
      <c r="S250" s="19">
        <f t="shared" si="58"/>
        <v>4.86</v>
      </c>
      <c r="T250" s="19">
        <f t="shared" si="59"/>
        <v>4.86</v>
      </c>
      <c r="U250" s="22">
        <f t="shared" si="64"/>
        <v>2.13</v>
      </c>
      <c r="V250" s="52">
        <f t="shared" si="65"/>
        <v>1.9300000000000002</v>
      </c>
      <c r="W250" s="52">
        <f t="shared" si="66"/>
        <v>2.63</v>
      </c>
      <c r="X250" s="33">
        <f t="shared" si="67"/>
        <v>2.23</v>
      </c>
    </row>
    <row r="251" spans="1:24" ht="12.75">
      <c r="A251" s="8">
        <v>39600</v>
      </c>
      <c r="B251" s="2">
        <v>153</v>
      </c>
      <c r="D251" s="10">
        <v>0</v>
      </c>
      <c r="E251" s="13">
        <v>1</v>
      </c>
      <c r="F251" s="20"/>
      <c r="G251" s="20"/>
      <c r="H251" s="31"/>
      <c r="I251" s="13"/>
      <c r="J251" s="13"/>
      <c r="K251" s="13"/>
      <c r="L251" s="13"/>
      <c r="M251" s="17"/>
      <c r="N251" s="13">
        <f t="shared" si="57"/>
        <v>-1</v>
      </c>
      <c r="O251" s="13">
        <f t="shared" si="42"/>
        <v>-1.1</v>
      </c>
      <c r="P251" s="19">
        <f t="shared" si="42"/>
        <v>-1.2000000000000002</v>
      </c>
      <c r="Q251" s="13">
        <f t="shared" si="42"/>
        <v>-1.3000000000000003</v>
      </c>
      <c r="R251" s="17">
        <f t="shared" si="35"/>
        <v>-1.4000000000000004</v>
      </c>
      <c r="S251" s="19">
        <f t="shared" si="58"/>
        <v>4.95</v>
      </c>
      <c r="T251" s="19">
        <f t="shared" si="59"/>
        <v>4.95</v>
      </c>
      <c r="U251" s="22">
        <f t="shared" si="64"/>
        <v>2.21</v>
      </c>
      <c r="V251" s="52">
        <f t="shared" si="65"/>
        <v>2.01</v>
      </c>
      <c r="W251" s="52">
        <f t="shared" si="66"/>
        <v>2.71</v>
      </c>
      <c r="X251" s="33">
        <f t="shared" si="67"/>
        <v>2.3099999999999996</v>
      </c>
    </row>
    <row r="252" spans="1:24" ht="12.75">
      <c r="A252" s="8">
        <v>39601</v>
      </c>
      <c r="B252" s="2">
        <v>154</v>
      </c>
      <c r="D252" s="10">
        <v>0</v>
      </c>
      <c r="E252" s="13">
        <v>0.89</v>
      </c>
      <c r="F252" s="20">
        <v>27</v>
      </c>
      <c r="G252" s="20" t="s">
        <v>40</v>
      </c>
      <c r="H252" s="31">
        <v>1220</v>
      </c>
      <c r="I252" s="13">
        <v>1.1</v>
      </c>
      <c r="J252" s="13">
        <v>1.19</v>
      </c>
      <c r="K252" s="13">
        <v>0.98</v>
      </c>
      <c r="L252" s="13">
        <v>1.02</v>
      </c>
      <c r="M252" s="17">
        <v>0.15</v>
      </c>
      <c r="N252" s="13">
        <f t="shared" si="57"/>
        <v>-0.89</v>
      </c>
      <c r="O252" s="13">
        <f t="shared" si="42"/>
        <v>-0.99</v>
      </c>
      <c r="P252" s="19">
        <f t="shared" si="42"/>
        <v>-1.09</v>
      </c>
      <c r="Q252" s="13">
        <f t="shared" si="42"/>
        <v>-1.1900000000000002</v>
      </c>
      <c r="R252" s="17">
        <f t="shared" si="35"/>
        <v>-1.2900000000000003</v>
      </c>
      <c r="S252" s="19">
        <f t="shared" si="58"/>
        <v>5.0600000000000005</v>
      </c>
      <c r="T252" s="19">
        <f t="shared" si="59"/>
        <v>5.0600000000000005</v>
      </c>
      <c r="U252" s="22">
        <f t="shared" si="64"/>
        <v>2.3</v>
      </c>
      <c r="V252" s="52">
        <f t="shared" si="65"/>
        <v>2.1</v>
      </c>
      <c r="W252" s="52">
        <f t="shared" si="66"/>
        <v>2.8</v>
      </c>
      <c r="X252" s="33">
        <f t="shared" si="67"/>
        <v>2.4</v>
      </c>
    </row>
    <row r="253" spans="1:24" ht="12.75">
      <c r="A253" s="8">
        <v>39602</v>
      </c>
      <c r="B253" s="2">
        <v>155</v>
      </c>
      <c r="D253" s="10">
        <v>0</v>
      </c>
      <c r="E253" s="13">
        <v>0.84</v>
      </c>
      <c r="F253" s="20"/>
      <c r="G253" s="20"/>
      <c r="H253" s="31"/>
      <c r="I253" s="13"/>
      <c r="J253" s="13"/>
      <c r="K253" s="13"/>
      <c r="L253" s="13"/>
      <c r="M253" s="17"/>
      <c r="N253" s="13">
        <f t="shared" si="57"/>
        <v>-0.84</v>
      </c>
      <c r="O253" s="13">
        <f t="shared" si="42"/>
        <v>-0.94</v>
      </c>
      <c r="P253" s="19">
        <f t="shared" si="42"/>
        <v>-1.04</v>
      </c>
      <c r="Q253" s="13">
        <f t="shared" si="42"/>
        <v>-1.1400000000000001</v>
      </c>
      <c r="R253" s="17">
        <f t="shared" si="35"/>
        <v>-1.2400000000000002</v>
      </c>
      <c r="S253" s="19">
        <f t="shared" si="58"/>
        <v>5.11</v>
      </c>
      <c r="T253" s="19">
        <f t="shared" si="59"/>
        <v>5.11</v>
      </c>
      <c r="U253" s="22">
        <f t="shared" si="64"/>
        <v>2.4099999999999997</v>
      </c>
      <c r="V253" s="52">
        <f t="shared" si="65"/>
        <v>2.21</v>
      </c>
      <c r="W253" s="52">
        <f t="shared" si="66"/>
        <v>2.9099999999999997</v>
      </c>
      <c r="X253" s="33">
        <f t="shared" si="67"/>
        <v>2.51</v>
      </c>
    </row>
    <row r="254" spans="1:24" ht="12.75">
      <c r="A254" s="8">
        <v>39603</v>
      </c>
      <c r="B254" s="2">
        <v>156</v>
      </c>
      <c r="D254" s="10">
        <v>4</v>
      </c>
      <c r="E254" s="13">
        <v>0.8</v>
      </c>
      <c r="F254" s="20"/>
      <c r="G254" s="20"/>
      <c r="H254" s="31"/>
      <c r="I254" s="13"/>
      <c r="J254" s="13"/>
      <c r="K254" s="13"/>
      <c r="L254" s="13"/>
      <c r="M254" s="17"/>
      <c r="N254" s="13">
        <f t="shared" si="57"/>
        <v>-0.8</v>
      </c>
      <c r="O254" s="13">
        <f t="shared" si="42"/>
        <v>-0.9</v>
      </c>
      <c r="P254" s="19">
        <f t="shared" si="42"/>
        <v>-1</v>
      </c>
      <c r="Q254" s="13">
        <f t="shared" si="42"/>
        <v>-1.1</v>
      </c>
      <c r="R254" s="17">
        <f t="shared" si="35"/>
        <v>-1.2000000000000002</v>
      </c>
      <c r="S254" s="19">
        <f t="shared" si="58"/>
        <v>5.15</v>
      </c>
      <c r="T254" s="19">
        <f t="shared" si="59"/>
        <v>5.15</v>
      </c>
      <c r="U254" s="22">
        <f t="shared" si="64"/>
        <v>2.46</v>
      </c>
      <c r="V254" s="52">
        <f t="shared" si="65"/>
        <v>2.2600000000000002</v>
      </c>
      <c r="W254" s="52">
        <f t="shared" si="66"/>
        <v>2.96</v>
      </c>
      <c r="X254" s="33">
        <f t="shared" si="67"/>
        <v>2.56</v>
      </c>
    </row>
    <row r="255" spans="1:24" ht="12.75">
      <c r="A255" s="8">
        <v>39604</v>
      </c>
      <c r="B255" s="2">
        <v>157</v>
      </c>
      <c r="D255" s="10">
        <v>12</v>
      </c>
      <c r="E255" s="13">
        <v>0.83</v>
      </c>
      <c r="F255" s="20"/>
      <c r="G255" s="20"/>
      <c r="H255" s="31"/>
      <c r="I255" s="13"/>
      <c r="J255" s="13"/>
      <c r="K255" s="13"/>
      <c r="L255" s="13"/>
      <c r="M255" s="17"/>
      <c r="N255" s="13">
        <f>E255*-1</f>
        <v>-0.83</v>
      </c>
      <c r="O255" s="13">
        <f aca="true" t="shared" si="68" ref="O255:Q257">N255-0.1</f>
        <v>-0.9299999999999999</v>
      </c>
      <c r="P255" s="19">
        <f t="shared" si="68"/>
        <v>-1.03</v>
      </c>
      <c r="Q255" s="13">
        <f t="shared" si="68"/>
        <v>-1.1300000000000001</v>
      </c>
      <c r="R255" s="17">
        <f t="shared" si="35"/>
        <v>-1.2300000000000002</v>
      </c>
      <c r="S255" s="19">
        <f aca="true" t="shared" si="69" ref="S255:S270">5.95-E255</f>
        <v>5.12</v>
      </c>
      <c r="T255" s="19">
        <f aca="true" t="shared" si="70" ref="T255:T270">5.95-E255</f>
        <v>5.12</v>
      </c>
      <c r="U255" s="22">
        <f aca="true" t="shared" si="71" ref="U255:U261">3.3-E254</f>
        <v>2.5</v>
      </c>
      <c r="V255" s="52">
        <f>3.1-E254</f>
        <v>2.3</v>
      </c>
      <c r="W255" s="52">
        <f>3.8-E254</f>
        <v>3</v>
      </c>
      <c r="X255" s="33">
        <f>3.4-E254</f>
        <v>2.5999999999999996</v>
      </c>
    </row>
    <row r="256" spans="1:24" ht="12.75">
      <c r="A256" s="8">
        <v>39605</v>
      </c>
      <c r="B256" s="2">
        <v>158</v>
      </c>
      <c r="D256" s="10">
        <v>0</v>
      </c>
      <c r="E256" s="13">
        <v>0.8</v>
      </c>
      <c r="F256" s="20"/>
      <c r="G256" s="20"/>
      <c r="H256" s="31"/>
      <c r="I256" s="13"/>
      <c r="J256" s="13"/>
      <c r="K256" s="13"/>
      <c r="L256" s="13"/>
      <c r="M256" s="17"/>
      <c r="N256" s="13">
        <f>E256*-1</f>
        <v>-0.8</v>
      </c>
      <c r="O256" s="13">
        <f t="shared" si="68"/>
        <v>-0.9</v>
      </c>
      <c r="P256" s="19">
        <f t="shared" si="68"/>
        <v>-1</v>
      </c>
      <c r="Q256" s="13">
        <f t="shared" si="68"/>
        <v>-1.1</v>
      </c>
      <c r="R256" s="17">
        <f t="shared" si="35"/>
        <v>-1.2000000000000002</v>
      </c>
      <c r="S256" s="19">
        <f t="shared" si="69"/>
        <v>5.15</v>
      </c>
      <c r="T256" s="19">
        <f t="shared" si="70"/>
        <v>5.15</v>
      </c>
      <c r="U256" s="22">
        <f t="shared" si="71"/>
        <v>2.4699999999999998</v>
      </c>
      <c r="V256" s="52">
        <f>3.1-E255</f>
        <v>2.27</v>
      </c>
      <c r="W256" s="52">
        <f>3.8-E255</f>
        <v>2.9699999999999998</v>
      </c>
      <c r="X256" s="33">
        <f>3.4-E255</f>
        <v>2.57</v>
      </c>
    </row>
    <row r="257" spans="1:24" ht="12.75">
      <c r="A257" s="8">
        <v>39606</v>
      </c>
      <c r="B257" s="2">
        <v>159</v>
      </c>
      <c r="D257" s="10">
        <v>0</v>
      </c>
      <c r="E257" s="13">
        <v>0.7</v>
      </c>
      <c r="F257" s="20"/>
      <c r="G257" s="20"/>
      <c r="H257" s="31"/>
      <c r="I257" s="13"/>
      <c r="J257" s="13"/>
      <c r="K257" s="13"/>
      <c r="L257" s="13"/>
      <c r="M257" s="17"/>
      <c r="N257" s="13">
        <f>E257*-1</f>
        <v>-0.7</v>
      </c>
      <c r="O257" s="13">
        <f t="shared" si="68"/>
        <v>-0.7999999999999999</v>
      </c>
      <c r="P257" s="19">
        <f t="shared" si="68"/>
        <v>-0.8999999999999999</v>
      </c>
      <c r="Q257" s="13">
        <f t="shared" si="68"/>
        <v>-0.9999999999999999</v>
      </c>
      <c r="R257" s="17">
        <f t="shared" si="35"/>
        <v>-1.0999999999999999</v>
      </c>
      <c r="S257" s="19">
        <f t="shared" si="69"/>
        <v>5.25</v>
      </c>
      <c r="T257" s="19">
        <f t="shared" si="70"/>
        <v>5.25</v>
      </c>
      <c r="U257" s="22">
        <f t="shared" si="71"/>
        <v>2.5</v>
      </c>
      <c r="V257" s="52">
        <f>3.1-E256</f>
        <v>2.3</v>
      </c>
      <c r="W257" s="52">
        <f>3.8-E256</f>
        <v>3</v>
      </c>
      <c r="X257" s="33">
        <f>3.4-E256</f>
        <v>2.5999999999999996</v>
      </c>
    </row>
    <row r="258" spans="1:24" ht="12.75">
      <c r="A258" s="8">
        <v>39607</v>
      </c>
      <c r="B258" s="2">
        <v>160</v>
      </c>
      <c r="D258" s="10">
        <v>0</v>
      </c>
      <c r="E258" s="13">
        <v>0.63</v>
      </c>
      <c r="F258" s="20">
        <v>29</v>
      </c>
      <c r="G258" s="20" t="s">
        <v>40</v>
      </c>
      <c r="H258" s="31">
        <v>830</v>
      </c>
      <c r="I258" s="13">
        <v>0.85</v>
      </c>
      <c r="J258" s="13">
        <v>1.02</v>
      </c>
      <c r="K258" s="13">
        <v>0.74</v>
      </c>
      <c r="L258" s="13">
        <v>0.73</v>
      </c>
      <c r="M258" s="17">
        <v>0.1</v>
      </c>
      <c r="N258" s="13">
        <f>P258-0.2</f>
        <v>-0.9199999999999999</v>
      </c>
      <c r="O258" s="13">
        <f>P258-0.1</f>
        <v>-0.82</v>
      </c>
      <c r="P258" s="21">
        <v>-0.72</v>
      </c>
      <c r="Q258" s="22">
        <f>P258+0.1</f>
        <v>-0.62</v>
      </c>
      <c r="R258" s="33">
        <f>P258+0.2</f>
        <v>-0.52</v>
      </c>
      <c r="S258" s="19">
        <f t="shared" si="69"/>
        <v>5.32</v>
      </c>
      <c r="T258" s="19">
        <f t="shared" si="70"/>
        <v>5.32</v>
      </c>
      <c r="U258" s="22">
        <f t="shared" si="71"/>
        <v>2.5999999999999996</v>
      </c>
      <c r="V258" s="52">
        <f>3.1-E257</f>
        <v>2.4000000000000004</v>
      </c>
      <c r="W258" s="52">
        <f>3.8-E257</f>
        <v>3.0999999999999996</v>
      </c>
      <c r="X258" s="33">
        <f>3.4-E257</f>
        <v>2.7</v>
      </c>
    </row>
    <row r="259" spans="1:24" ht="12.75">
      <c r="A259" s="8">
        <v>39608</v>
      </c>
      <c r="B259" s="2">
        <v>161</v>
      </c>
      <c r="D259" s="10">
        <v>0</v>
      </c>
      <c r="E259" s="13">
        <v>0.57</v>
      </c>
      <c r="F259" s="20"/>
      <c r="G259" s="20"/>
      <c r="H259" s="31"/>
      <c r="I259" s="13"/>
      <c r="J259" s="13"/>
      <c r="K259" s="13"/>
      <c r="L259" s="13"/>
      <c r="M259" s="17"/>
      <c r="N259" s="13"/>
      <c r="O259" s="13"/>
      <c r="P259" s="13"/>
      <c r="Q259" s="13"/>
      <c r="R259" s="17"/>
      <c r="S259" s="19">
        <f t="shared" si="69"/>
        <v>5.38</v>
      </c>
      <c r="T259" s="19">
        <f t="shared" si="70"/>
        <v>5.38</v>
      </c>
      <c r="U259" s="22">
        <f t="shared" si="71"/>
        <v>2.67</v>
      </c>
      <c r="V259" s="52">
        <f aca="true" t="shared" si="72" ref="V259:V270">3.1-E258</f>
        <v>2.47</v>
      </c>
      <c r="W259" s="52">
        <f aca="true" t="shared" si="73" ref="W259:W270">3.8-E258</f>
        <v>3.17</v>
      </c>
      <c r="X259" s="33">
        <f aca="true" t="shared" si="74" ref="X259:X270">3.4-E258</f>
        <v>2.77</v>
      </c>
    </row>
    <row r="260" spans="1:24" ht="12.75">
      <c r="A260" s="8">
        <v>39609</v>
      </c>
      <c r="B260" s="2">
        <v>162</v>
      </c>
      <c r="D260" s="10">
        <v>0</v>
      </c>
      <c r="E260" s="13">
        <v>0.47</v>
      </c>
      <c r="F260" s="20"/>
      <c r="G260" s="20"/>
      <c r="H260" s="31"/>
      <c r="I260" s="13"/>
      <c r="J260" s="13" t="s">
        <v>69</v>
      </c>
      <c r="K260" s="13"/>
      <c r="L260" s="13"/>
      <c r="M260" s="17"/>
      <c r="N260" s="13"/>
      <c r="O260" s="13"/>
      <c r="P260" s="13" t="s">
        <v>69</v>
      </c>
      <c r="Q260" s="13"/>
      <c r="R260" s="17"/>
      <c r="S260" s="19">
        <f t="shared" si="69"/>
        <v>5.48</v>
      </c>
      <c r="T260" s="19">
        <f t="shared" si="70"/>
        <v>5.48</v>
      </c>
      <c r="U260" s="22">
        <f t="shared" si="71"/>
        <v>2.73</v>
      </c>
      <c r="V260" s="52">
        <f t="shared" si="72"/>
        <v>2.5300000000000002</v>
      </c>
      <c r="W260" s="52">
        <f t="shared" si="73"/>
        <v>3.23</v>
      </c>
      <c r="X260" s="33">
        <f t="shared" si="74"/>
        <v>2.83</v>
      </c>
    </row>
    <row r="261" spans="1:24" ht="12.75">
      <c r="A261" s="8">
        <v>39610</v>
      </c>
      <c r="B261" s="2">
        <v>163</v>
      </c>
      <c r="D261" s="10">
        <v>0</v>
      </c>
      <c r="E261" s="13">
        <v>0.4</v>
      </c>
      <c r="F261" s="20"/>
      <c r="G261" s="20"/>
      <c r="H261" s="31"/>
      <c r="I261" s="13"/>
      <c r="J261" s="13"/>
      <c r="K261" s="13"/>
      <c r="L261" s="13"/>
      <c r="M261" s="17"/>
      <c r="N261" s="13"/>
      <c r="O261" s="13"/>
      <c r="P261" s="13"/>
      <c r="Q261" s="13"/>
      <c r="R261" s="17"/>
      <c r="S261" s="19">
        <f t="shared" si="69"/>
        <v>5.55</v>
      </c>
      <c r="T261" s="19">
        <f t="shared" si="70"/>
        <v>5.55</v>
      </c>
      <c r="U261" s="22">
        <f t="shared" si="71"/>
        <v>2.83</v>
      </c>
      <c r="V261" s="52">
        <f t="shared" si="72"/>
        <v>2.63</v>
      </c>
      <c r="W261" s="52">
        <f t="shared" si="73"/>
        <v>3.33</v>
      </c>
      <c r="X261" s="33">
        <f t="shared" si="74"/>
        <v>2.9299999999999997</v>
      </c>
    </row>
    <row r="262" spans="1:24" ht="12.75">
      <c r="A262" s="8">
        <v>39611</v>
      </c>
      <c r="B262" s="2">
        <v>164</v>
      </c>
      <c r="D262" s="10">
        <v>0</v>
      </c>
      <c r="E262" s="13">
        <v>0.33</v>
      </c>
      <c r="F262" s="20"/>
      <c r="G262" s="20"/>
      <c r="H262" s="31"/>
      <c r="I262" s="13"/>
      <c r="J262" s="13"/>
      <c r="K262" s="13"/>
      <c r="L262" s="13"/>
      <c r="M262" s="17"/>
      <c r="N262" s="13"/>
      <c r="O262" s="13"/>
      <c r="P262" s="13"/>
      <c r="Q262" s="13"/>
      <c r="R262" s="17"/>
      <c r="S262" s="19">
        <f t="shared" si="69"/>
        <v>5.62</v>
      </c>
      <c r="T262" s="19">
        <f t="shared" si="70"/>
        <v>5.62</v>
      </c>
      <c r="U262" s="22"/>
      <c r="V262" s="52">
        <f t="shared" si="72"/>
        <v>2.7</v>
      </c>
      <c r="W262" s="52">
        <f t="shared" si="73"/>
        <v>3.4</v>
      </c>
      <c r="X262" s="33">
        <f t="shared" si="74"/>
        <v>3</v>
      </c>
    </row>
    <row r="263" spans="1:24" ht="12.75">
      <c r="A263" s="8">
        <v>39612</v>
      </c>
      <c r="B263" s="2">
        <v>165</v>
      </c>
      <c r="D263" s="10">
        <v>0</v>
      </c>
      <c r="E263" s="13">
        <v>0.27</v>
      </c>
      <c r="F263" s="20"/>
      <c r="G263" s="20"/>
      <c r="H263" s="31"/>
      <c r="I263" s="13"/>
      <c r="J263" s="13"/>
      <c r="K263" s="13"/>
      <c r="L263" s="13"/>
      <c r="M263" s="17"/>
      <c r="N263" s="13"/>
      <c r="O263" s="13"/>
      <c r="P263" s="13"/>
      <c r="Q263" s="13"/>
      <c r="R263" s="17"/>
      <c r="S263" s="19">
        <f t="shared" si="69"/>
        <v>5.68</v>
      </c>
      <c r="T263" s="19">
        <f t="shared" si="70"/>
        <v>5.68</v>
      </c>
      <c r="U263" s="22"/>
      <c r="V263" s="52">
        <f t="shared" si="72"/>
        <v>2.77</v>
      </c>
      <c r="W263" s="52">
        <f t="shared" si="73"/>
        <v>3.4699999999999998</v>
      </c>
      <c r="X263" s="33">
        <f t="shared" si="74"/>
        <v>3.07</v>
      </c>
    </row>
    <row r="264" spans="1:24" ht="12.75">
      <c r="A264" s="8">
        <v>39613</v>
      </c>
      <c r="B264" s="2">
        <v>166</v>
      </c>
      <c r="D264" s="10">
        <v>0</v>
      </c>
      <c r="E264" s="13">
        <v>0.18</v>
      </c>
      <c r="F264" s="20"/>
      <c r="G264" s="20"/>
      <c r="H264" s="31"/>
      <c r="I264" s="13"/>
      <c r="J264" s="13"/>
      <c r="K264" s="13"/>
      <c r="L264" s="13"/>
      <c r="M264" s="17"/>
      <c r="N264" s="13"/>
      <c r="O264" s="13"/>
      <c r="P264" s="13"/>
      <c r="Q264" s="13"/>
      <c r="R264" s="17"/>
      <c r="S264" s="19">
        <f t="shared" si="69"/>
        <v>5.7700000000000005</v>
      </c>
      <c r="T264" s="19">
        <f t="shared" si="70"/>
        <v>5.7700000000000005</v>
      </c>
      <c r="U264" s="22"/>
      <c r="V264" s="52">
        <f t="shared" si="72"/>
        <v>2.83</v>
      </c>
      <c r="W264" s="52">
        <f t="shared" si="73"/>
        <v>3.53</v>
      </c>
      <c r="X264" s="33">
        <f t="shared" si="74"/>
        <v>3.13</v>
      </c>
    </row>
    <row r="265" spans="1:24" ht="12.75">
      <c r="A265" s="8">
        <v>39614</v>
      </c>
      <c r="B265" s="2">
        <v>167</v>
      </c>
      <c r="D265" s="10">
        <v>0</v>
      </c>
      <c r="E265" s="13">
        <v>0.1</v>
      </c>
      <c r="F265" s="20"/>
      <c r="G265" s="20"/>
      <c r="H265" s="31"/>
      <c r="I265" s="13"/>
      <c r="J265" s="13"/>
      <c r="K265" s="13"/>
      <c r="L265" s="13"/>
      <c r="M265" s="17"/>
      <c r="N265" s="13"/>
      <c r="O265" s="13"/>
      <c r="P265" s="13"/>
      <c r="Q265" s="13"/>
      <c r="R265" s="17"/>
      <c r="S265" s="19">
        <f t="shared" si="69"/>
        <v>5.8500000000000005</v>
      </c>
      <c r="T265" s="19">
        <f t="shared" si="70"/>
        <v>5.8500000000000005</v>
      </c>
      <c r="U265" s="22"/>
      <c r="V265" s="52">
        <f t="shared" si="72"/>
        <v>2.92</v>
      </c>
      <c r="W265" s="52">
        <f t="shared" si="73"/>
        <v>3.6199999999999997</v>
      </c>
      <c r="X265" s="33">
        <f t="shared" si="74"/>
        <v>3.2199999999999998</v>
      </c>
    </row>
    <row r="266" spans="1:24" ht="12.75">
      <c r="A266" s="8">
        <v>39615</v>
      </c>
      <c r="B266" s="2">
        <v>168</v>
      </c>
      <c r="D266" s="10">
        <v>0</v>
      </c>
      <c r="E266" s="13">
        <v>0</v>
      </c>
      <c r="F266" s="20"/>
      <c r="G266" s="20"/>
      <c r="H266" s="31"/>
      <c r="I266" s="13"/>
      <c r="J266" s="13"/>
      <c r="K266" s="13"/>
      <c r="L266" s="13"/>
      <c r="M266" s="17"/>
      <c r="N266" s="13"/>
      <c r="O266" s="13"/>
      <c r="P266" s="13"/>
      <c r="Q266" s="13"/>
      <c r="R266" s="17"/>
      <c r="S266" s="19">
        <f t="shared" si="69"/>
        <v>5.95</v>
      </c>
      <c r="T266" s="19">
        <f t="shared" si="70"/>
        <v>5.95</v>
      </c>
      <c r="U266" s="22"/>
      <c r="V266" s="52">
        <f t="shared" si="72"/>
        <v>3</v>
      </c>
      <c r="W266" s="52">
        <f t="shared" si="73"/>
        <v>3.6999999999999997</v>
      </c>
      <c r="X266" s="33">
        <f t="shared" si="74"/>
        <v>3.3</v>
      </c>
    </row>
    <row r="267" spans="1:24" ht="12.75">
      <c r="A267" s="8">
        <v>39616</v>
      </c>
      <c r="B267" s="2">
        <v>169</v>
      </c>
      <c r="D267" s="10">
        <v>0</v>
      </c>
      <c r="E267" s="13">
        <v>0</v>
      </c>
      <c r="F267" s="20"/>
      <c r="G267" s="20"/>
      <c r="H267" s="31"/>
      <c r="I267" s="13"/>
      <c r="J267" s="13"/>
      <c r="K267" s="13"/>
      <c r="L267" s="13"/>
      <c r="M267" s="17"/>
      <c r="N267" s="13"/>
      <c r="O267" s="13"/>
      <c r="P267" s="13"/>
      <c r="Q267" s="13"/>
      <c r="R267" s="17"/>
      <c r="S267" s="19">
        <f t="shared" si="69"/>
        <v>5.95</v>
      </c>
      <c r="T267" s="19">
        <f t="shared" si="70"/>
        <v>5.95</v>
      </c>
      <c r="U267" s="22"/>
      <c r="V267" s="52">
        <f t="shared" si="72"/>
        <v>3.1</v>
      </c>
      <c r="W267" s="52">
        <f t="shared" si="73"/>
        <v>3.8</v>
      </c>
      <c r="X267" s="33">
        <f t="shared" si="74"/>
        <v>3.4</v>
      </c>
    </row>
    <row r="268" spans="1:24" ht="12.75">
      <c r="A268" s="8">
        <v>39617</v>
      </c>
      <c r="B268" s="2">
        <v>170</v>
      </c>
      <c r="D268" s="10">
        <v>0</v>
      </c>
      <c r="E268" s="13">
        <v>0</v>
      </c>
      <c r="F268" s="20"/>
      <c r="G268" s="20"/>
      <c r="H268" s="31"/>
      <c r="I268" s="13"/>
      <c r="J268" s="13"/>
      <c r="K268" s="13"/>
      <c r="L268" s="13"/>
      <c r="M268" s="17"/>
      <c r="N268" s="13"/>
      <c r="O268" s="13"/>
      <c r="P268" s="13"/>
      <c r="Q268" s="13"/>
      <c r="R268" s="17"/>
      <c r="S268" s="19">
        <f t="shared" si="69"/>
        <v>5.95</v>
      </c>
      <c r="T268" s="19">
        <f t="shared" si="70"/>
        <v>5.95</v>
      </c>
      <c r="U268" s="22"/>
      <c r="V268" s="52">
        <f t="shared" si="72"/>
        <v>3.1</v>
      </c>
      <c r="W268" s="52">
        <f t="shared" si="73"/>
        <v>3.8</v>
      </c>
      <c r="X268" s="33">
        <f t="shared" si="74"/>
        <v>3.4</v>
      </c>
    </row>
    <row r="269" spans="1:24" ht="12.75">
      <c r="A269" s="8">
        <v>39618</v>
      </c>
      <c r="B269" s="2">
        <v>171</v>
      </c>
      <c r="D269" s="10">
        <v>0</v>
      </c>
      <c r="E269" s="13">
        <v>0</v>
      </c>
      <c r="F269" s="20"/>
      <c r="G269" s="20"/>
      <c r="H269" s="31"/>
      <c r="I269" s="13"/>
      <c r="J269" s="13"/>
      <c r="K269" s="13"/>
      <c r="L269" s="13"/>
      <c r="M269" s="17"/>
      <c r="N269" s="13"/>
      <c r="O269" s="13"/>
      <c r="P269" s="13"/>
      <c r="Q269" s="13"/>
      <c r="R269" s="17"/>
      <c r="S269" s="19">
        <f t="shared" si="69"/>
        <v>5.95</v>
      </c>
      <c r="T269" s="19">
        <f t="shared" si="70"/>
        <v>5.95</v>
      </c>
      <c r="U269" s="22"/>
      <c r="V269" s="52">
        <f t="shared" si="72"/>
        <v>3.1</v>
      </c>
      <c r="W269" s="52">
        <f t="shared" si="73"/>
        <v>3.8</v>
      </c>
      <c r="X269" s="33">
        <f t="shared" si="74"/>
        <v>3.4</v>
      </c>
    </row>
    <row r="270" spans="1:24" ht="12.75">
      <c r="A270" s="8">
        <v>39619</v>
      </c>
      <c r="B270" s="2">
        <v>172</v>
      </c>
      <c r="D270" s="10">
        <v>0</v>
      </c>
      <c r="E270" s="13">
        <v>0</v>
      </c>
      <c r="F270" s="20"/>
      <c r="G270" s="20"/>
      <c r="H270" s="31"/>
      <c r="I270" s="13"/>
      <c r="J270" s="13"/>
      <c r="K270" s="13"/>
      <c r="L270" s="13"/>
      <c r="M270" s="17"/>
      <c r="N270" s="13"/>
      <c r="O270" s="13"/>
      <c r="P270" s="13"/>
      <c r="Q270" s="13"/>
      <c r="R270" s="17"/>
      <c r="S270" s="19">
        <f t="shared" si="69"/>
        <v>5.95</v>
      </c>
      <c r="T270" s="19">
        <f t="shared" si="70"/>
        <v>5.95</v>
      </c>
      <c r="U270" s="22"/>
      <c r="V270" s="52">
        <f t="shared" si="72"/>
        <v>3.1</v>
      </c>
      <c r="W270" s="52">
        <f t="shared" si="73"/>
        <v>3.8</v>
      </c>
      <c r="X270" s="33">
        <f t="shared" si="74"/>
        <v>3.4</v>
      </c>
    </row>
    <row r="271" spans="1:24" ht="12.75">
      <c r="A271" s="8">
        <v>39620</v>
      </c>
      <c r="B271" s="2">
        <v>173</v>
      </c>
      <c r="D271" s="10"/>
      <c r="E271" s="13"/>
      <c r="F271" s="20"/>
      <c r="G271" s="20"/>
      <c r="H271" s="31"/>
      <c r="I271" s="13"/>
      <c r="J271" s="13"/>
      <c r="K271" s="13"/>
      <c r="L271" s="13"/>
      <c r="M271" s="17"/>
      <c r="N271" s="13"/>
      <c r="O271" s="13"/>
      <c r="P271" s="13"/>
      <c r="Q271" s="13"/>
      <c r="R271" s="17"/>
      <c r="V271" s="13"/>
      <c r="W271" s="13"/>
      <c r="X271" s="17"/>
    </row>
    <row r="272" spans="1:24" ht="12.75">
      <c r="A272" s="8">
        <v>39621</v>
      </c>
      <c r="B272" s="2">
        <v>174</v>
      </c>
      <c r="D272" s="10"/>
      <c r="E272" s="13"/>
      <c r="F272" s="20"/>
      <c r="G272" s="20"/>
      <c r="H272" s="31"/>
      <c r="I272" s="13"/>
      <c r="J272" s="13"/>
      <c r="K272" s="13"/>
      <c r="L272" s="13"/>
      <c r="M272" s="17"/>
      <c r="N272" s="13"/>
      <c r="O272" s="13"/>
      <c r="P272" s="13"/>
      <c r="Q272" s="13"/>
      <c r="R272" s="17"/>
      <c r="V272" s="13"/>
      <c r="W272" s="13"/>
      <c r="X272" s="17"/>
    </row>
    <row r="273" spans="1:24" ht="12.75">
      <c r="A273" s="8">
        <v>39622</v>
      </c>
      <c r="B273" s="2">
        <v>175</v>
      </c>
      <c r="D273" s="10"/>
      <c r="E273" s="13"/>
      <c r="F273" s="20"/>
      <c r="G273" s="20"/>
      <c r="H273" s="31"/>
      <c r="I273" s="13"/>
      <c r="J273" s="13"/>
      <c r="K273" s="13"/>
      <c r="L273" s="13"/>
      <c r="M273" s="17"/>
      <c r="N273" s="13"/>
      <c r="O273" s="13"/>
      <c r="P273" s="13"/>
      <c r="Q273" s="13"/>
      <c r="R273" s="17"/>
      <c r="V273" s="13"/>
      <c r="W273" s="13"/>
      <c r="X273" s="17"/>
    </row>
    <row r="274" spans="1:24" ht="12.75">
      <c r="A274" s="8">
        <v>39623</v>
      </c>
      <c r="B274" s="2">
        <v>176</v>
      </c>
      <c r="D274" s="10"/>
      <c r="E274" s="13"/>
      <c r="F274" s="20"/>
      <c r="G274" s="20"/>
      <c r="H274" s="31"/>
      <c r="I274" s="13"/>
      <c r="J274" s="13"/>
      <c r="K274" s="13"/>
      <c r="L274" s="13"/>
      <c r="M274" s="17"/>
      <c r="N274" s="13"/>
      <c r="O274" s="13"/>
      <c r="P274" s="13"/>
      <c r="Q274" s="13"/>
      <c r="R274" s="17"/>
      <c r="V274" s="13"/>
      <c r="W274" s="13"/>
      <c r="X274" s="17"/>
    </row>
    <row r="275" spans="1:24" ht="12.75">
      <c r="A275" s="8">
        <v>39624</v>
      </c>
      <c r="B275" s="2">
        <v>177</v>
      </c>
      <c r="D275" s="10"/>
      <c r="E275" s="13"/>
      <c r="F275" s="20"/>
      <c r="G275" s="20"/>
      <c r="H275" s="31"/>
      <c r="I275" s="13"/>
      <c r="J275" s="13"/>
      <c r="K275" s="13"/>
      <c r="L275" s="13"/>
      <c r="M275" s="17"/>
      <c r="N275" s="13"/>
      <c r="O275" s="13"/>
      <c r="P275" s="13"/>
      <c r="Q275" s="13"/>
      <c r="R275" s="17"/>
      <c r="V275" s="13"/>
      <c r="W275" s="13"/>
      <c r="X275" s="17"/>
    </row>
    <row r="276" spans="1:24" ht="12.75">
      <c r="A276" s="8">
        <v>39625</v>
      </c>
      <c r="B276" s="2">
        <v>178</v>
      </c>
      <c r="D276" s="10"/>
      <c r="E276" s="13"/>
      <c r="F276" s="20"/>
      <c r="G276" s="20"/>
      <c r="H276" s="31"/>
      <c r="I276" s="13"/>
      <c r="J276" s="13"/>
      <c r="K276" s="13"/>
      <c r="L276" s="13"/>
      <c r="M276" s="17"/>
      <c r="N276" s="13"/>
      <c r="O276" s="13"/>
      <c r="P276" s="13"/>
      <c r="Q276" s="13"/>
      <c r="R276" s="17"/>
      <c r="V276" s="13"/>
      <c r="W276" s="13"/>
      <c r="X276" s="17"/>
    </row>
    <row r="277" spans="1:24" ht="12.75">
      <c r="A277" s="8">
        <v>39626</v>
      </c>
      <c r="B277" s="2">
        <v>179</v>
      </c>
      <c r="D277" s="10"/>
      <c r="E277" s="13"/>
      <c r="F277" s="20"/>
      <c r="G277" s="20"/>
      <c r="H277" s="31"/>
      <c r="I277" s="13"/>
      <c r="J277" s="13"/>
      <c r="K277" s="13"/>
      <c r="L277" s="13"/>
      <c r="M277" s="17"/>
      <c r="N277" s="13"/>
      <c r="O277" s="13"/>
      <c r="P277" s="13"/>
      <c r="Q277" s="13"/>
      <c r="R277" s="17"/>
      <c r="V277" s="13"/>
      <c r="W277" s="13"/>
      <c r="X277" s="17"/>
    </row>
    <row r="278" spans="1:24" ht="12.75">
      <c r="A278" s="8">
        <v>39627</v>
      </c>
      <c r="B278" s="2">
        <v>180</v>
      </c>
      <c r="D278" s="10"/>
      <c r="E278" s="13"/>
      <c r="F278" s="20"/>
      <c r="G278" s="20"/>
      <c r="H278" s="31"/>
      <c r="I278" s="13"/>
      <c r="J278" s="13"/>
      <c r="K278" s="13"/>
      <c r="L278" s="13"/>
      <c r="M278" s="17"/>
      <c r="N278" s="13"/>
      <c r="O278" s="13"/>
      <c r="P278" s="13"/>
      <c r="Q278" s="13"/>
      <c r="R278" s="17"/>
      <c r="V278" s="13"/>
      <c r="W278" s="13"/>
      <c r="X278" s="17"/>
    </row>
    <row r="279" spans="1:24" ht="12.75">
      <c r="A279" s="8">
        <v>39628</v>
      </c>
      <c r="B279" s="2">
        <v>181</v>
      </c>
      <c r="D279" s="10"/>
      <c r="E279" s="13"/>
      <c r="F279" s="20"/>
      <c r="G279" s="20"/>
      <c r="H279" s="31"/>
      <c r="I279" s="13"/>
      <c r="J279" s="13"/>
      <c r="K279" s="13"/>
      <c r="L279" s="13"/>
      <c r="M279" s="17"/>
      <c r="N279" s="13"/>
      <c r="O279" s="13"/>
      <c r="P279" s="13"/>
      <c r="Q279" s="13"/>
      <c r="R279" s="17"/>
      <c r="V279" s="13"/>
      <c r="W279" s="13"/>
      <c r="X279" s="17"/>
    </row>
    <row r="280" spans="1:24" ht="12.75">
      <c r="A280" s="8">
        <v>39629</v>
      </c>
      <c r="B280" s="2">
        <v>182</v>
      </c>
      <c r="D280" s="10"/>
      <c r="E280" s="13"/>
      <c r="F280" s="20"/>
      <c r="G280" s="20"/>
      <c r="H280" s="31"/>
      <c r="I280" s="13"/>
      <c r="J280" s="13"/>
      <c r="K280" s="13"/>
      <c r="L280" s="13"/>
      <c r="M280" s="17"/>
      <c r="N280" s="13"/>
      <c r="O280" s="13"/>
      <c r="P280" s="13"/>
      <c r="Q280" s="13"/>
      <c r="R280" s="17"/>
      <c r="V280" s="13"/>
      <c r="W280" s="13"/>
      <c r="X280" s="17"/>
    </row>
    <row r="281" spans="1:24" ht="12.75">
      <c r="A281" s="8"/>
      <c r="D281" s="10"/>
      <c r="E281" s="13"/>
      <c r="F281" s="20"/>
      <c r="G281" s="20"/>
      <c r="H281" s="31"/>
      <c r="I281" s="13"/>
      <c r="J281" s="13"/>
      <c r="K281" s="13"/>
      <c r="L281" s="13"/>
      <c r="M281" s="17"/>
      <c r="N281" s="13"/>
      <c r="O281" s="13"/>
      <c r="P281" s="13"/>
      <c r="Q281" s="13"/>
      <c r="R281" s="17"/>
      <c r="V281" s="13"/>
      <c r="W281" s="13"/>
      <c r="X281" s="17"/>
    </row>
    <row r="282" spans="1:24" ht="12.75">
      <c r="A282" s="8"/>
      <c r="D282" s="10"/>
      <c r="E282" s="13"/>
      <c r="F282" s="20"/>
      <c r="G282" s="20"/>
      <c r="H282" s="31"/>
      <c r="I282" s="13"/>
      <c r="J282" s="13"/>
      <c r="K282" s="13"/>
      <c r="L282" s="13"/>
      <c r="M282" s="17"/>
      <c r="N282" s="13"/>
      <c r="O282" s="13"/>
      <c r="P282" s="13"/>
      <c r="Q282" s="13"/>
      <c r="R282" s="17"/>
      <c r="V282" s="13"/>
      <c r="W282" s="13"/>
      <c r="X282" s="17"/>
    </row>
    <row r="283" spans="1:24" ht="12.75">
      <c r="A283" s="8"/>
      <c r="D283" s="10"/>
      <c r="E283" s="13"/>
      <c r="F283" s="20"/>
      <c r="G283" s="20"/>
      <c r="H283" s="31"/>
      <c r="I283" s="13"/>
      <c r="J283" s="13"/>
      <c r="K283" s="13"/>
      <c r="L283" s="13"/>
      <c r="M283" s="17"/>
      <c r="N283" s="13"/>
      <c r="O283" s="13"/>
      <c r="P283" s="13"/>
      <c r="Q283" s="13"/>
      <c r="R283" s="17"/>
      <c r="V283" s="13"/>
      <c r="W283" s="13"/>
      <c r="X283" s="17"/>
    </row>
    <row r="284" spans="1:24" ht="12.75">
      <c r="A284" s="8"/>
      <c r="D284" s="10"/>
      <c r="E284" s="13"/>
      <c r="F284" s="20"/>
      <c r="G284" s="20"/>
      <c r="H284" s="31"/>
      <c r="I284" s="13"/>
      <c r="J284" s="13"/>
      <c r="K284" s="13"/>
      <c r="L284" s="13"/>
      <c r="M284" s="17"/>
      <c r="N284" s="13"/>
      <c r="O284" s="13"/>
      <c r="P284" s="13"/>
      <c r="Q284" s="13"/>
      <c r="R284" s="17"/>
      <c r="V284" s="13"/>
      <c r="W284" s="13"/>
      <c r="X284" s="17"/>
    </row>
    <row r="285" spans="1:24" ht="12.75">
      <c r="A285" s="8"/>
      <c r="D285" s="10"/>
      <c r="E285" s="13"/>
      <c r="F285" s="20"/>
      <c r="G285" s="20"/>
      <c r="H285" s="31"/>
      <c r="I285" s="13"/>
      <c r="J285" s="13"/>
      <c r="K285" s="13"/>
      <c r="L285" s="13"/>
      <c r="M285" s="17"/>
      <c r="N285" s="13"/>
      <c r="O285" s="13"/>
      <c r="P285" s="13"/>
      <c r="Q285" s="13"/>
      <c r="R285" s="17"/>
      <c r="V285" s="13"/>
      <c r="W285" s="13"/>
      <c r="X285" s="17"/>
    </row>
    <row r="286" spans="1:24" ht="12.75">
      <c r="A286" s="8"/>
      <c r="D286" s="10"/>
      <c r="E286" s="13"/>
      <c r="F286" s="20"/>
      <c r="G286" s="20"/>
      <c r="H286" s="31"/>
      <c r="I286" s="13"/>
      <c r="J286" s="13"/>
      <c r="K286" s="13"/>
      <c r="L286" s="13"/>
      <c r="M286" s="17"/>
      <c r="N286" s="13"/>
      <c r="O286" s="13"/>
      <c r="P286" s="13"/>
      <c r="Q286" s="13"/>
      <c r="R286" s="17"/>
      <c r="V286" s="13"/>
      <c r="W286" s="13"/>
      <c r="X286" s="17"/>
    </row>
    <row r="287" spans="1:24" ht="12.75">
      <c r="A287" s="8"/>
      <c r="D287" s="10"/>
      <c r="E287" s="13"/>
      <c r="F287" s="20"/>
      <c r="G287" s="20"/>
      <c r="H287" s="31"/>
      <c r="I287" s="13"/>
      <c r="J287" s="13"/>
      <c r="K287" s="13"/>
      <c r="L287" s="13"/>
      <c r="M287" s="17"/>
      <c r="N287" s="13"/>
      <c r="O287" s="13"/>
      <c r="P287" s="13"/>
      <c r="Q287" s="13"/>
      <c r="R287" s="17"/>
      <c r="V287" s="13"/>
      <c r="W287" s="13"/>
      <c r="X287" s="17"/>
    </row>
    <row r="288" spans="1:24" ht="12.75">
      <c r="A288" s="8"/>
      <c r="D288" s="10"/>
      <c r="E288" s="13"/>
      <c r="F288" s="20"/>
      <c r="G288" s="20"/>
      <c r="H288" s="31"/>
      <c r="I288" s="13"/>
      <c r="J288" s="13"/>
      <c r="K288" s="13"/>
      <c r="L288" s="13"/>
      <c r="M288" s="17"/>
      <c r="N288" s="13"/>
      <c r="O288" s="13"/>
      <c r="P288" s="13"/>
      <c r="Q288" s="13"/>
      <c r="R288" s="17"/>
      <c r="V288" s="13"/>
      <c r="W288" s="13"/>
      <c r="X288" s="17"/>
    </row>
    <row r="289" spans="1:24" ht="12.75">
      <c r="A289" s="8"/>
      <c r="D289" s="10"/>
      <c r="E289" s="13"/>
      <c r="F289" s="20"/>
      <c r="G289" s="20"/>
      <c r="H289" s="31"/>
      <c r="I289" s="13"/>
      <c r="J289" s="13"/>
      <c r="K289" s="13"/>
      <c r="L289" s="13"/>
      <c r="M289" s="17"/>
      <c r="N289" s="13"/>
      <c r="O289" s="13"/>
      <c r="P289" s="13"/>
      <c r="Q289" s="13"/>
      <c r="R289" s="17"/>
      <c r="V289" s="13"/>
      <c r="W289" s="13"/>
      <c r="X289" s="17"/>
    </row>
    <row r="290" spans="1:24" ht="12.75">
      <c r="A290" s="8"/>
      <c r="D290" s="10"/>
      <c r="E290" s="13"/>
      <c r="F290" s="20"/>
      <c r="G290" s="20"/>
      <c r="H290" s="31"/>
      <c r="I290" s="13"/>
      <c r="J290" s="13"/>
      <c r="K290" s="13"/>
      <c r="L290" s="13"/>
      <c r="M290" s="17"/>
      <c r="N290" s="13"/>
      <c r="O290" s="13"/>
      <c r="P290" s="13"/>
      <c r="Q290" s="13"/>
      <c r="R290" s="17"/>
      <c r="V290" s="13"/>
      <c r="W290" s="13"/>
      <c r="X290" s="17"/>
    </row>
    <row r="291" spans="1:24" ht="12.75">
      <c r="A291" s="8"/>
      <c r="D291" s="10"/>
      <c r="E291" s="13"/>
      <c r="F291" s="20"/>
      <c r="G291" s="20"/>
      <c r="H291" s="31"/>
      <c r="I291" s="13"/>
      <c r="J291" s="13"/>
      <c r="K291" s="13"/>
      <c r="L291" s="13"/>
      <c r="M291" s="17"/>
      <c r="N291" s="13"/>
      <c r="O291" s="13"/>
      <c r="P291" s="13"/>
      <c r="Q291" s="13"/>
      <c r="R291" s="17"/>
      <c r="V291" s="13"/>
      <c r="W291" s="13"/>
      <c r="X291" s="17"/>
    </row>
    <row r="292" spans="1:24" ht="12.75">
      <c r="A292" s="8"/>
      <c r="D292" s="10"/>
      <c r="E292" s="13"/>
      <c r="F292" s="20"/>
      <c r="G292" s="20"/>
      <c r="H292" s="31"/>
      <c r="I292" s="13"/>
      <c r="J292" s="13"/>
      <c r="K292" s="13"/>
      <c r="L292" s="13"/>
      <c r="M292" s="17"/>
      <c r="N292" s="13"/>
      <c r="O292" s="13"/>
      <c r="P292" s="13"/>
      <c r="Q292" s="13"/>
      <c r="R292" s="17"/>
      <c r="V292" s="13"/>
      <c r="W292" s="13"/>
      <c r="X292" s="17"/>
    </row>
    <row r="293" spans="1:24" ht="12.75">
      <c r="A293" s="8"/>
      <c r="D293" s="10"/>
      <c r="E293" s="13"/>
      <c r="F293" s="20"/>
      <c r="G293" s="20"/>
      <c r="H293" s="31"/>
      <c r="I293" s="13"/>
      <c r="J293" s="13"/>
      <c r="K293" s="13"/>
      <c r="L293" s="13"/>
      <c r="M293" s="17"/>
      <c r="N293" s="13"/>
      <c r="O293" s="13"/>
      <c r="P293" s="13"/>
      <c r="Q293" s="13"/>
      <c r="R293" s="17"/>
      <c r="V293" s="13"/>
      <c r="W293" s="13"/>
      <c r="X293" s="17"/>
    </row>
    <row r="294" spans="1:24" ht="12.75">
      <c r="A294" s="8"/>
      <c r="D294" s="10"/>
      <c r="E294" s="13"/>
      <c r="F294" s="20"/>
      <c r="G294" s="20"/>
      <c r="H294" s="31"/>
      <c r="I294" s="13"/>
      <c r="J294" s="13"/>
      <c r="K294" s="13"/>
      <c r="L294" s="13"/>
      <c r="M294" s="17"/>
      <c r="N294" s="13"/>
      <c r="O294" s="13"/>
      <c r="P294" s="13"/>
      <c r="Q294" s="13"/>
      <c r="R294" s="17"/>
      <c r="V294" s="13"/>
      <c r="W294" s="13"/>
      <c r="X294" s="17"/>
    </row>
    <row r="295" spans="1:24" ht="12.75">
      <c r="A295" s="8"/>
      <c r="D295" s="10"/>
      <c r="E295" s="13"/>
      <c r="F295" s="20"/>
      <c r="G295" s="20"/>
      <c r="H295" s="31"/>
      <c r="I295" s="13"/>
      <c r="J295" s="13"/>
      <c r="K295" s="13"/>
      <c r="L295" s="13"/>
      <c r="M295" s="17"/>
      <c r="N295" s="13"/>
      <c r="O295" s="13"/>
      <c r="P295" s="13"/>
      <c r="Q295" s="13"/>
      <c r="R295" s="17"/>
      <c r="V295" s="13"/>
      <c r="W295" s="13"/>
      <c r="X295" s="17"/>
    </row>
    <row r="296" spans="1:24" ht="12.75">
      <c r="A296" s="8"/>
      <c r="D296" s="10"/>
      <c r="E296" s="13"/>
      <c r="F296" s="20"/>
      <c r="G296" s="20"/>
      <c r="H296" s="31"/>
      <c r="I296" s="13"/>
      <c r="J296" s="13"/>
      <c r="K296" s="13"/>
      <c r="L296" s="13"/>
      <c r="M296" s="17"/>
      <c r="N296" s="13"/>
      <c r="O296" s="13"/>
      <c r="P296" s="13"/>
      <c r="Q296" s="13"/>
      <c r="R296" s="17"/>
      <c r="V296" s="13"/>
      <c r="W296" s="13"/>
      <c r="X296" s="17"/>
    </row>
    <row r="297" spans="1:24" ht="12.75">
      <c r="A297" s="8"/>
      <c r="D297" s="10"/>
      <c r="E297" s="13"/>
      <c r="F297" s="20"/>
      <c r="G297" s="20"/>
      <c r="H297" s="31"/>
      <c r="I297" s="13"/>
      <c r="J297" s="13"/>
      <c r="K297" s="13"/>
      <c r="L297" s="13"/>
      <c r="M297" s="17"/>
      <c r="N297" s="13"/>
      <c r="O297" s="13"/>
      <c r="P297" s="13"/>
      <c r="Q297" s="13"/>
      <c r="R297" s="17"/>
      <c r="V297" s="13"/>
      <c r="W297" s="13"/>
      <c r="X297" s="17"/>
    </row>
    <row r="298" spans="1:24" ht="12.75">
      <c r="A298" s="8"/>
      <c r="D298" s="10"/>
      <c r="E298" s="13"/>
      <c r="F298" s="20"/>
      <c r="G298" s="20"/>
      <c r="H298" s="31"/>
      <c r="I298" s="13"/>
      <c r="J298" s="13"/>
      <c r="K298" s="13"/>
      <c r="L298" s="13"/>
      <c r="M298" s="17"/>
      <c r="N298" s="13"/>
      <c r="O298" s="13"/>
      <c r="P298" s="13"/>
      <c r="Q298" s="13"/>
      <c r="R298" s="17"/>
      <c r="V298" s="13"/>
      <c r="W298" s="13"/>
      <c r="X298" s="17"/>
    </row>
    <row r="299" spans="1:24" ht="12.75">
      <c r="A299" s="8"/>
      <c r="D299" s="10"/>
      <c r="E299" s="13"/>
      <c r="F299" s="20"/>
      <c r="G299" s="20"/>
      <c r="H299" s="31"/>
      <c r="I299" s="13"/>
      <c r="J299" s="13"/>
      <c r="K299" s="13"/>
      <c r="L299" s="13"/>
      <c r="M299" s="17"/>
      <c r="N299" s="13"/>
      <c r="O299" s="13"/>
      <c r="P299" s="13"/>
      <c r="Q299" s="13"/>
      <c r="R299" s="17"/>
      <c r="V299" s="13"/>
      <c r="W299" s="13"/>
      <c r="X299" s="17"/>
    </row>
    <row r="300" spans="1:24" ht="12.75">
      <c r="A300" s="8"/>
      <c r="D300" s="10"/>
      <c r="E300" s="13"/>
      <c r="F300" s="20"/>
      <c r="G300" s="20"/>
      <c r="H300" s="31"/>
      <c r="I300" s="13"/>
      <c r="J300" s="13"/>
      <c r="K300" s="13"/>
      <c r="L300" s="13"/>
      <c r="M300" s="17"/>
      <c r="N300" s="13"/>
      <c r="O300" s="13"/>
      <c r="P300" s="13"/>
      <c r="Q300" s="13"/>
      <c r="R300" s="17"/>
      <c r="V300" s="13"/>
      <c r="W300" s="13"/>
      <c r="X300" s="17"/>
    </row>
    <row r="301" spans="1:24" ht="12.75">
      <c r="A301" s="8"/>
      <c r="D301" s="10"/>
      <c r="E301" s="13"/>
      <c r="F301" s="20"/>
      <c r="G301" s="20"/>
      <c r="H301" s="31"/>
      <c r="I301" s="13"/>
      <c r="J301" s="13"/>
      <c r="K301" s="13"/>
      <c r="L301" s="13"/>
      <c r="M301" s="17"/>
      <c r="N301" s="13"/>
      <c r="O301" s="13"/>
      <c r="P301" s="13"/>
      <c r="Q301" s="13"/>
      <c r="R301" s="17"/>
      <c r="V301" s="13"/>
      <c r="W301" s="13"/>
      <c r="X301" s="17"/>
    </row>
    <row r="302" spans="1:24" ht="12.75">
      <c r="A302" s="8"/>
      <c r="D302" s="10"/>
      <c r="E302" s="13"/>
      <c r="F302" s="20"/>
      <c r="G302" s="20"/>
      <c r="H302" s="31"/>
      <c r="I302" s="13"/>
      <c r="J302" s="13"/>
      <c r="K302" s="13"/>
      <c r="L302" s="13"/>
      <c r="M302" s="17"/>
      <c r="N302" s="13"/>
      <c r="O302" s="13"/>
      <c r="P302" s="13"/>
      <c r="Q302" s="13"/>
      <c r="R302" s="17"/>
      <c r="V302" s="13"/>
      <c r="W302" s="13"/>
      <c r="X302" s="17"/>
    </row>
    <row r="303" spans="1:24" ht="12.75">
      <c r="A303" s="8"/>
      <c r="D303" s="10"/>
      <c r="E303" s="13"/>
      <c r="F303" s="20"/>
      <c r="G303" s="20"/>
      <c r="H303" s="31"/>
      <c r="I303" s="13"/>
      <c r="J303" s="13"/>
      <c r="K303" s="13"/>
      <c r="L303" s="13"/>
      <c r="M303" s="17"/>
      <c r="N303" s="13"/>
      <c r="O303" s="13"/>
      <c r="P303" s="13"/>
      <c r="Q303" s="13"/>
      <c r="R303" s="17"/>
      <c r="V303" s="13"/>
      <c r="W303" s="13"/>
      <c r="X303" s="17"/>
    </row>
    <row r="304" spans="1:24" ht="12.75">
      <c r="A304" s="8"/>
      <c r="D304" s="10"/>
      <c r="E304" s="13"/>
      <c r="F304" s="20"/>
      <c r="G304" s="20"/>
      <c r="H304" s="31"/>
      <c r="I304" s="13"/>
      <c r="J304" s="13"/>
      <c r="K304" s="13"/>
      <c r="L304" s="13"/>
      <c r="M304" s="17"/>
      <c r="N304" s="13"/>
      <c r="O304" s="13"/>
      <c r="P304" s="13"/>
      <c r="Q304" s="13"/>
      <c r="R304" s="17"/>
      <c r="V304" s="13"/>
      <c r="W304" s="13"/>
      <c r="X304" s="17"/>
    </row>
    <row r="305" spans="1:24" ht="12.75">
      <c r="A305" s="8"/>
      <c r="D305" s="10"/>
      <c r="E305" s="13"/>
      <c r="F305" s="20"/>
      <c r="G305" s="20"/>
      <c r="H305" s="31"/>
      <c r="I305" s="13"/>
      <c r="J305" s="13"/>
      <c r="K305" s="13"/>
      <c r="L305" s="13"/>
      <c r="M305" s="17"/>
      <c r="N305" s="13"/>
      <c r="O305" s="13"/>
      <c r="P305" s="13"/>
      <c r="Q305" s="13"/>
      <c r="R305" s="17"/>
      <c r="V305" s="13"/>
      <c r="W305" s="13"/>
      <c r="X305" s="17"/>
    </row>
    <row r="306" spans="1:24" ht="12.75">
      <c r="A306" s="8"/>
      <c r="D306" s="10"/>
      <c r="E306" s="13"/>
      <c r="F306" s="20"/>
      <c r="G306" s="20"/>
      <c r="H306" s="31"/>
      <c r="I306" s="13"/>
      <c r="J306" s="13"/>
      <c r="K306" s="13"/>
      <c r="L306" s="13"/>
      <c r="M306" s="17"/>
      <c r="N306" s="13"/>
      <c r="O306" s="13"/>
      <c r="P306" s="13"/>
      <c r="Q306" s="13"/>
      <c r="R306" s="17"/>
      <c r="V306" s="13"/>
      <c r="W306" s="13"/>
      <c r="X306" s="17"/>
    </row>
    <row r="307" spans="1:24" ht="12.75">
      <c r="A307" s="8"/>
      <c r="D307" s="10"/>
      <c r="E307" s="13"/>
      <c r="F307" s="20"/>
      <c r="G307" s="20"/>
      <c r="H307" s="31"/>
      <c r="I307" s="13"/>
      <c r="J307" s="13"/>
      <c r="K307" s="13"/>
      <c r="L307" s="13"/>
      <c r="M307" s="17"/>
      <c r="N307" s="13"/>
      <c r="O307" s="13"/>
      <c r="P307" s="13"/>
      <c r="Q307" s="13"/>
      <c r="R307" s="17"/>
      <c r="V307" s="13"/>
      <c r="W307" s="13"/>
      <c r="X307" s="17"/>
    </row>
    <row r="308" spans="1:24" ht="12.75">
      <c r="A308" s="8"/>
      <c r="D308" s="10"/>
      <c r="E308" s="13"/>
      <c r="F308" s="20"/>
      <c r="G308" s="20"/>
      <c r="H308" s="31"/>
      <c r="I308" s="13"/>
      <c r="J308" s="13"/>
      <c r="K308" s="13"/>
      <c r="L308" s="13"/>
      <c r="M308" s="17"/>
      <c r="N308" s="13"/>
      <c r="O308" s="13"/>
      <c r="P308" s="13"/>
      <c r="Q308" s="13"/>
      <c r="R308" s="17"/>
      <c r="V308" s="13"/>
      <c r="W308" s="13"/>
      <c r="X308" s="17"/>
    </row>
    <row r="309" spans="1:24" ht="12.75">
      <c r="A309" s="8"/>
      <c r="D309" s="10"/>
      <c r="E309" s="13"/>
      <c r="F309" s="20"/>
      <c r="G309" s="20"/>
      <c r="H309" s="31"/>
      <c r="I309" s="13"/>
      <c r="J309" s="13"/>
      <c r="K309" s="13"/>
      <c r="L309" s="13"/>
      <c r="M309" s="17"/>
      <c r="N309" s="13"/>
      <c r="O309" s="13"/>
      <c r="P309" s="13"/>
      <c r="Q309" s="13"/>
      <c r="R309" s="17"/>
      <c r="V309" s="13"/>
      <c r="W309" s="13"/>
      <c r="X309" s="17"/>
    </row>
    <row r="310" spans="1:24" ht="12.75">
      <c r="A310" s="8"/>
      <c r="D310" s="10"/>
      <c r="E310" s="13"/>
      <c r="F310" s="20"/>
      <c r="G310" s="20"/>
      <c r="H310" s="31"/>
      <c r="I310" s="13"/>
      <c r="J310" s="13"/>
      <c r="K310" s="13"/>
      <c r="L310" s="13"/>
      <c r="M310" s="17"/>
      <c r="N310" s="13"/>
      <c r="O310" s="13"/>
      <c r="P310" s="13"/>
      <c r="Q310" s="13"/>
      <c r="R310" s="17"/>
      <c r="V310" s="13"/>
      <c r="W310" s="13"/>
      <c r="X310" s="17"/>
    </row>
    <row r="311" spans="1:24" ht="12.75">
      <c r="A311" s="8"/>
      <c r="D311" s="10"/>
      <c r="E311" s="13"/>
      <c r="F311" s="20"/>
      <c r="G311" s="20"/>
      <c r="H311" s="31"/>
      <c r="I311" s="13"/>
      <c r="J311" s="13"/>
      <c r="K311" s="13"/>
      <c r="L311" s="13"/>
      <c r="M311" s="17"/>
      <c r="N311" s="13"/>
      <c r="O311" s="13"/>
      <c r="P311" s="13"/>
      <c r="Q311" s="13"/>
      <c r="R311" s="17"/>
      <c r="V311" s="13"/>
      <c r="W311" s="13"/>
      <c r="X311" s="17"/>
    </row>
    <row r="312" spans="1:24" ht="12.75">
      <c r="A312" s="8"/>
      <c r="D312" s="10"/>
      <c r="E312" s="13"/>
      <c r="F312" s="20"/>
      <c r="G312" s="20"/>
      <c r="H312" s="31"/>
      <c r="I312" s="13"/>
      <c r="J312" s="13"/>
      <c r="K312" s="13"/>
      <c r="L312" s="13"/>
      <c r="M312" s="17"/>
      <c r="N312" s="13"/>
      <c r="O312" s="13"/>
      <c r="P312" s="13"/>
      <c r="Q312" s="13"/>
      <c r="R312" s="17"/>
      <c r="V312" s="13"/>
      <c r="W312" s="13"/>
      <c r="X312" s="17"/>
    </row>
    <row r="313" spans="1:24" ht="12.75">
      <c r="A313" s="8"/>
      <c r="D313" s="10"/>
      <c r="E313" s="13"/>
      <c r="F313" s="20"/>
      <c r="G313" s="20"/>
      <c r="H313" s="31"/>
      <c r="I313" s="13"/>
      <c r="J313" s="13"/>
      <c r="K313" s="13"/>
      <c r="L313" s="13"/>
      <c r="M313" s="17"/>
      <c r="N313" s="13"/>
      <c r="O313" s="13"/>
      <c r="P313" s="13"/>
      <c r="Q313" s="13"/>
      <c r="R313" s="17"/>
      <c r="V313" s="13"/>
      <c r="W313" s="13"/>
      <c r="X313" s="17"/>
    </row>
    <row r="314" spans="1:24" ht="12.75">
      <c r="A314" s="8"/>
      <c r="D314" s="10"/>
      <c r="E314" s="13"/>
      <c r="F314" s="20"/>
      <c r="G314" s="20"/>
      <c r="H314" s="31"/>
      <c r="I314" s="13"/>
      <c r="J314" s="13"/>
      <c r="K314" s="13"/>
      <c r="L314" s="13"/>
      <c r="M314" s="17"/>
      <c r="N314" s="13"/>
      <c r="O314" s="13"/>
      <c r="P314" s="13"/>
      <c r="Q314" s="13"/>
      <c r="R314" s="17"/>
      <c r="V314" s="13"/>
      <c r="W314" s="13"/>
      <c r="X314" s="17"/>
    </row>
    <row r="315" spans="1:24" ht="12.75">
      <c r="A315" s="8"/>
      <c r="D315" s="10"/>
      <c r="E315" s="13"/>
      <c r="F315" s="20"/>
      <c r="G315" s="20"/>
      <c r="H315" s="31"/>
      <c r="I315" s="13"/>
      <c r="J315" s="13"/>
      <c r="K315" s="13"/>
      <c r="L315" s="13"/>
      <c r="M315" s="17"/>
      <c r="N315" s="13"/>
      <c r="O315" s="13"/>
      <c r="P315" s="13"/>
      <c r="Q315" s="13"/>
      <c r="R315" s="17"/>
      <c r="V315" s="13"/>
      <c r="W315" s="13"/>
      <c r="X315" s="17"/>
    </row>
    <row r="316" spans="1:24" ht="12.75">
      <c r="A316" s="8"/>
      <c r="D316" s="10"/>
      <c r="E316" s="13"/>
      <c r="F316" s="20"/>
      <c r="G316" s="20"/>
      <c r="H316" s="31"/>
      <c r="I316" s="13"/>
      <c r="J316" s="13"/>
      <c r="K316" s="13"/>
      <c r="L316" s="13"/>
      <c r="M316" s="17"/>
      <c r="N316" s="13"/>
      <c r="O316" s="13"/>
      <c r="P316" s="13"/>
      <c r="Q316" s="13"/>
      <c r="R316" s="17"/>
      <c r="V316" s="13"/>
      <c r="W316" s="13"/>
      <c r="X316" s="17"/>
    </row>
    <row r="317" spans="1:24" ht="12.75">
      <c r="A317" s="8"/>
      <c r="D317" s="10"/>
      <c r="E317" s="13"/>
      <c r="F317" s="20"/>
      <c r="G317" s="20"/>
      <c r="H317" s="31"/>
      <c r="I317" s="13"/>
      <c r="J317" s="13"/>
      <c r="K317" s="13"/>
      <c r="L317" s="13"/>
      <c r="M317" s="17"/>
      <c r="N317" s="13"/>
      <c r="O317" s="13"/>
      <c r="P317" s="13"/>
      <c r="Q317" s="13"/>
      <c r="R317" s="17"/>
      <c r="V317" s="13"/>
      <c r="W317" s="13"/>
      <c r="X317" s="17"/>
    </row>
    <row r="318" spans="1:24" ht="12.75">
      <c r="A318" s="8"/>
      <c r="D318" s="10"/>
      <c r="E318" s="13"/>
      <c r="F318" s="20"/>
      <c r="G318" s="20"/>
      <c r="H318" s="31"/>
      <c r="I318" s="13"/>
      <c r="J318" s="13"/>
      <c r="K318" s="13"/>
      <c r="L318" s="13"/>
      <c r="M318" s="17"/>
      <c r="N318" s="13"/>
      <c r="O318" s="13"/>
      <c r="P318" s="13"/>
      <c r="Q318" s="13"/>
      <c r="R318" s="17"/>
      <c r="V318" s="13"/>
      <c r="W318" s="13"/>
      <c r="X318" s="17"/>
    </row>
    <row r="319" spans="1:24" ht="12.75">
      <c r="A319" s="8"/>
      <c r="D319" s="10"/>
      <c r="E319" s="13"/>
      <c r="F319" s="20"/>
      <c r="G319" s="20"/>
      <c r="H319" s="31"/>
      <c r="I319" s="13"/>
      <c r="J319" s="13"/>
      <c r="K319" s="13"/>
      <c r="L319" s="13"/>
      <c r="M319" s="17"/>
      <c r="N319" s="13"/>
      <c r="O319" s="13"/>
      <c r="P319" s="13"/>
      <c r="Q319" s="13"/>
      <c r="R319" s="17"/>
      <c r="V319" s="13"/>
      <c r="W319" s="13"/>
      <c r="X319" s="17"/>
    </row>
    <row r="320" spans="1:24" ht="12.75">
      <c r="A320" s="8"/>
      <c r="D320" s="10"/>
      <c r="E320" s="13"/>
      <c r="F320" s="20"/>
      <c r="G320" s="20"/>
      <c r="H320" s="31"/>
      <c r="I320" s="13"/>
      <c r="J320" s="13"/>
      <c r="K320" s="13"/>
      <c r="L320" s="13"/>
      <c r="M320" s="17"/>
      <c r="N320" s="13"/>
      <c r="O320" s="13"/>
      <c r="P320" s="13"/>
      <c r="Q320" s="13"/>
      <c r="R320" s="17"/>
      <c r="V320" s="13"/>
      <c r="W320" s="13"/>
      <c r="X320" s="17"/>
    </row>
    <row r="321" spans="1:24" ht="12.75">
      <c r="A321" s="8"/>
      <c r="D321" s="10"/>
      <c r="E321" s="13"/>
      <c r="F321" s="20"/>
      <c r="G321" s="20"/>
      <c r="H321" s="31"/>
      <c r="I321" s="13"/>
      <c r="J321" s="13"/>
      <c r="K321" s="13"/>
      <c r="L321" s="13"/>
      <c r="M321" s="17"/>
      <c r="N321" s="13"/>
      <c r="O321" s="13"/>
      <c r="P321" s="13"/>
      <c r="Q321" s="13"/>
      <c r="R321" s="17"/>
      <c r="V321" s="13"/>
      <c r="W321" s="13"/>
      <c r="X321" s="17"/>
    </row>
    <row r="322" spans="1:24" ht="12.75">
      <c r="A322" s="8"/>
      <c r="D322" s="10"/>
      <c r="E322" s="13"/>
      <c r="F322" s="20"/>
      <c r="G322" s="20"/>
      <c r="H322" s="31"/>
      <c r="I322" s="13"/>
      <c r="J322" s="13"/>
      <c r="K322" s="13"/>
      <c r="L322" s="13"/>
      <c r="M322" s="17"/>
      <c r="N322" s="13"/>
      <c r="O322" s="13"/>
      <c r="P322" s="13"/>
      <c r="Q322" s="13"/>
      <c r="R322" s="17"/>
      <c r="V322" s="13"/>
      <c r="W322" s="13"/>
      <c r="X322" s="17"/>
    </row>
    <row r="323" spans="1:24" ht="12.75">
      <c r="A323" s="8"/>
      <c r="D323" s="10"/>
      <c r="E323" s="13"/>
      <c r="F323" s="20"/>
      <c r="G323" s="20"/>
      <c r="H323" s="31"/>
      <c r="I323" s="13"/>
      <c r="J323" s="13"/>
      <c r="K323" s="13"/>
      <c r="L323" s="13"/>
      <c r="M323" s="17"/>
      <c r="N323" s="13"/>
      <c r="O323" s="13"/>
      <c r="P323" s="13"/>
      <c r="Q323" s="13"/>
      <c r="R323" s="17"/>
      <c r="V323" s="13"/>
      <c r="W323" s="13"/>
      <c r="X323" s="17"/>
    </row>
    <row r="324" spans="1:24" ht="12.75">
      <c r="A324" s="8"/>
      <c r="D324" s="10"/>
      <c r="E324" s="13"/>
      <c r="F324" s="20"/>
      <c r="G324" s="20"/>
      <c r="H324" s="31"/>
      <c r="I324" s="13"/>
      <c r="J324" s="13"/>
      <c r="K324" s="13"/>
      <c r="L324" s="13"/>
      <c r="M324" s="17"/>
      <c r="N324" s="13"/>
      <c r="O324" s="13"/>
      <c r="P324" s="13"/>
      <c r="Q324" s="13"/>
      <c r="R324" s="17"/>
      <c r="V324" s="13"/>
      <c r="W324" s="13"/>
      <c r="X324" s="17"/>
    </row>
    <row r="325" spans="1:24" ht="12.75">
      <c r="A325" s="8"/>
      <c r="D325" s="10"/>
      <c r="E325" s="13"/>
      <c r="F325" s="20"/>
      <c r="G325" s="20"/>
      <c r="H325" s="31"/>
      <c r="I325" s="13"/>
      <c r="J325" s="13"/>
      <c r="K325" s="13"/>
      <c r="L325" s="13"/>
      <c r="M325" s="17"/>
      <c r="N325" s="13"/>
      <c r="O325" s="13"/>
      <c r="P325" s="13"/>
      <c r="Q325" s="13"/>
      <c r="R325" s="17"/>
      <c r="V325" s="13"/>
      <c r="W325" s="13"/>
      <c r="X325" s="17"/>
    </row>
    <row r="326" spans="1:24" ht="12.75">
      <c r="A326" s="8"/>
      <c r="D326" s="10"/>
      <c r="E326" s="13"/>
      <c r="F326" s="20"/>
      <c r="G326" s="20"/>
      <c r="H326" s="31"/>
      <c r="I326" s="13"/>
      <c r="J326" s="13"/>
      <c r="K326" s="13"/>
      <c r="L326" s="13"/>
      <c r="M326" s="17"/>
      <c r="N326" s="13"/>
      <c r="O326" s="13"/>
      <c r="P326" s="13"/>
      <c r="Q326" s="13"/>
      <c r="R326" s="17"/>
      <c r="V326" s="13"/>
      <c r="W326" s="13"/>
      <c r="X326" s="17"/>
    </row>
    <row r="327" spans="1:24" ht="12.75">
      <c r="A327" s="8"/>
      <c r="D327" s="10"/>
      <c r="E327" s="13"/>
      <c r="F327" s="20"/>
      <c r="G327" s="20"/>
      <c r="H327" s="31"/>
      <c r="I327" s="13"/>
      <c r="J327" s="13"/>
      <c r="K327" s="13"/>
      <c r="L327" s="13"/>
      <c r="M327" s="17"/>
      <c r="N327" s="13"/>
      <c r="O327" s="13"/>
      <c r="P327" s="13"/>
      <c r="Q327" s="13"/>
      <c r="R327" s="17"/>
      <c r="V327" s="13"/>
      <c r="W327" s="13"/>
      <c r="X327" s="17"/>
    </row>
    <row r="328" spans="1:24" ht="12.75">
      <c r="A328" s="8"/>
      <c r="D328" s="10"/>
      <c r="E328" s="13"/>
      <c r="F328" s="20"/>
      <c r="G328" s="20"/>
      <c r="H328" s="31"/>
      <c r="I328" s="13"/>
      <c r="J328" s="13"/>
      <c r="K328" s="13"/>
      <c r="L328" s="13"/>
      <c r="M328" s="17"/>
      <c r="N328" s="13"/>
      <c r="O328" s="13"/>
      <c r="P328" s="13"/>
      <c r="Q328" s="13"/>
      <c r="R328" s="17"/>
      <c r="V328" s="13"/>
      <c r="W328" s="13"/>
      <c r="X328" s="17"/>
    </row>
    <row r="329" spans="1:24" ht="12.75">
      <c r="A329" s="8"/>
      <c r="D329" s="10"/>
      <c r="E329" s="13"/>
      <c r="F329" s="20"/>
      <c r="G329" s="20"/>
      <c r="H329" s="31"/>
      <c r="I329" s="13"/>
      <c r="J329" s="13"/>
      <c r="K329" s="13"/>
      <c r="L329" s="13"/>
      <c r="M329" s="17"/>
      <c r="N329" s="13"/>
      <c r="O329" s="13"/>
      <c r="P329" s="13"/>
      <c r="Q329" s="13"/>
      <c r="R329" s="17"/>
      <c r="V329" s="13"/>
      <c r="W329" s="13"/>
      <c r="X329" s="17"/>
    </row>
    <row r="330" spans="1:24" ht="12.75">
      <c r="A330" s="8"/>
      <c r="D330" s="10"/>
      <c r="E330" s="13"/>
      <c r="F330" s="20"/>
      <c r="G330" s="20"/>
      <c r="H330" s="31"/>
      <c r="I330" s="13"/>
      <c r="J330" s="13"/>
      <c r="K330" s="13"/>
      <c r="L330" s="13"/>
      <c r="M330" s="17"/>
      <c r="N330" s="13"/>
      <c r="O330" s="13"/>
      <c r="P330" s="13"/>
      <c r="Q330" s="13"/>
      <c r="R330" s="17"/>
      <c r="V330" s="13"/>
      <c r="W330" s="13"/>
      <c r="X330" s="17"/>
    </row>
    <row r="331" spans="1:24" ht="12.75">
      <c r="A331" s="8"/>
      <c r="D331" s="10"/>
      <c r="E331" s="13"/>
      <c r="F331" s="20"/>
      <c r="G331" s="20"/>
      <c r="H331" s="31"/>
      <c r="I331" s="13"/>
      <c r="J331" s="13"/>
      <c r="K331" s="13"/>
      <c r="L331" s="13"/>
      <c r="M331" s="17"/>
      <c r="N331" s="13"/>
      <c r="O331" s="13"/>
      <c r="P331" s="13"/>
      <c r="Q331" s="13"/>
      <c r="R331" s="17"/>
      <c r="V331" s="13"/>
      <c r="W331" s="13"/>
      <c r="X331" s="17"/>
    </row>
    <row r="332" spans="1:24" ht="12.75">
      <c r="A332" s="8"/>
      <c r="D332" s="10"/>
      <c r="E332" s="13"/>
      <c r="F332" s="20"/>
      <c r="G332" s="20"/>
      <c r="H332" s="31"/>
      <c r="I332" s="13"/>
      <c r="J332" s="13"/>
      <c r="K332" s="13"/>
      <c r="L332" s="13"/>
      <c r="M332" s="17"/>
      <c r="N332" s="13"/>
      <c r="O332" s="13"/>
      <c r="P332" s="13"/>
      <c r="Q332" s="13"/>
      <c r="R332" s="17"/>
      <c r="V332" s="13"/>
      <c r="W332" s="13"/>
      <c r="X332" s="17"/>
    </row>
    <row r="333" spans="1:24" ht="12.75">
      <c r="A333" s="8"/>
      <c r="D333" s="10"/>
      <c r="E333" s="13"/>
      <c r="F333" s="20"/>
      <c r="G333" s="20"/>
      <c r="H333" s="31"/>
      <c r="I333" s="13"/>
      <c r="J333" s="13"/>
      <c r="K333" s="13"/>
      <c r="L333" s="13"/>
      <c r="M333" s="17"/>
      <c r="N333" s="13"/>
      <c r="O333" s="13"/>
      <c r="P333" s="13"/>
      <c r="Q333" s="13"/>
      <c r="R333" s="17"/>
      <c r="V333" s="13"/>
      <c r="W333" s="13"/>
      <c r="X333" s="17"/>
    </row>
    <row r="334" spans="1:24" ht="12.75">
      <c r="A334" s="8"/>
      <c r="D334" s="10"/>
      <c r="E334" s="13"/>
      <c r="F334" s="20"/>
      <c r="G334" s="20"/>
      <c r="H334" s="31"/>
      <c r="I334" s="13"/>
      <c r="J334" s="13"/>
      <c r="K334" s="13"/>
      <c r="L334" s="13"/>
      <c r="M334" s="17"/>
      <c r="N334" s="13"/>
      <c r="O334" s="13"/>
      <c r="P334" s="13"/>
      <c r="Q334" s="13"/>
      <c r="R334" s="17"/>
      <c r="V334" s="13"/>
      <c r="W334" s="13"/>
      <c r="X334" s="17"/>
    </row>
    <row r="335" spans="1:24" ht="12.75">
      <c r="A335" s="8"/>
      <c r="D335" s="10"/>
      <c r="E335" s="13"/>
      <c r="F335" s="20"/>
      <c r="G335" s="20"/>
      <c r="H335" s="31"/>
      <c r="I335" s="13"/>
      <c r="J335" s="13"/>
      <c r="K335" s="13"/>
      <c r="L335" s="13"/>
      <c r="M335" s="17"/>
      <c r="N335" s="13"/>
      <c r="O335" s="13"/>
      <c r="P335" s="13"/>
      <c r="Q335" s="13"/>
      <c r="R335" s="17"/>
      <c r="V335" s="13"/>
      <c r="W335" s="13"/>
      <c r="X335" s="17"/>
    </row>
    <row r="336" spans="1:24" ht="12.75">
      <c r="A336" s="8"/>
      <c r="D336" s="10"/>
      <c r="E336" s="13"/>
      <c r="F336" s="20"/>
      <c r="G336" s="20"/>
      <c r="H336" s="31"/>
      <c r="I336" s="13"/>
      <c r="J336" s="13"/>
      <c r="K336" s="13"/>
      <c r="L336" s="13"/>
      <c r="M336" s="17"/>
      <c r="N336" s="13"/>
      <c r="O336" s="13"/>
      <c r="P336" s="13"/>
      <c r="Q336" s="13"/>
      <c r="R336" s="17"/>
      <c r="V336" s="13"/>
      <c r="W336" s="13"/>
      <c r="X336" s="17"/>
    </row>
    <row r="337" spans="1:24" ht="12.75">
      <c r="A337" s="8"/>
      <c r="D337" s="10"/>
      <c r="E337" s="13"/>
      <c r="F337" s="20"/>
      <c r="G337" s="20"/>
      <c r="H337" s="31"/>
      <c r="I337" s="13"/>
      <c r="J337" s="13"/>
      <c r="K337" s="13"/>
      <c r="L337" s="13"/>
      <c r="M337" s="17"/>
      <c r="N337" s="13"/>
      <c r="O337" s="13"/>
      <c r="P337" s="13"/>
      <c r="Q337" s="13"/>
      <c r="R337" s="17"/>
      <c r="V337" s="13"/>
      <c r="W337" s="13"/>
      <c r="X337" s="17"/>
    </row>
    <row r="338" spans="1:24" ht="12.75">
      <c r="A338" s="8"/>
      <c r="D338" s="10"/>
      <c r="E338" s="13"/>
      <c r="F338" s="20"/>
      <c r="G338" s="20"/>
      <c r="H338" s="31"/>
      <c r="I338" s="13"/>
      <c r="J338" s="13"/>
      <c r="K338" s="13"/>
      <c r="L338" s="13"/>
      <c r="M338" s="17"/>
      <c r="N338" s="13"/>
      <c r="O338" s="13"/>
      <c r="P338" s="13"/>
      <c r="Q338" s="13"/>
      <c r="R338" s="17"/>
      <c r="V338" s="13"/>
      <c r="W338" s="13"/>
      <c r="X338" s="17"/>
    </row>
    <row r="339" spans="1:24" ht="12.75">
      <c r="A339" s="8"/>
      <c r="D339" s="10"/>
      <c r="E339" s="13"/>
      <c r="F339" s="20"/>
      <c r="G339" s="20"/>
      <c r="H339" s="31"/>
      <c r="I339" s="13"/>
      <c r="J339" s="13"/>
      <c r="K339" s="13"/>
      <c r="L339" s="13"/>
      <c r="M339" s="17"/>
      <c r="N339" s="13"/>
      <c r="O339" s="13"/>
      <c r="P339" s="13"/>
      <c r="Q339" s="13"/>
      <c r="R339" s="17"/>
      <c r="V339" s="13"/>
      <c r="W339" s="13"/>
      <c r="X339" s="17"/>
    </row>
    <row r="340" spans="1:24" ht="12.75">
      <c r="A340" s="8"/>
      <c r="D340" s="10"/>
      <c r="E340" s="13"/>
      <c r="F340" s="20"/>
      <c r="G340" s="20"/>
      <c r="H340" s="31"/>
      <c r="I340" s="13"/>
      <c r="J340" s="13"/>
      <c r="K340" s="13"/>
      <c r="L340" s="13"/>
      <c r="M340" s="17"/>
      <c r="N340" s="13"/>
      <c r="O340" s="13"/>
      <c r="P340" s="13"/>
      <c r="Q340" s="13"/>
      <c r="R340" s="17"/>
      <c r="V340" s="13"/>
      <c r="W340" s="13"/>
      <c r="X340" s="17"/>
    </row>
    <row r="341" spans="1:24" ht="12.75">
      <c r="A341" s="8"/>
      <c r="D341" s="10"/>
      <c r="E341" s="13"/>
      <c r="F341" s="20"/>
      <c r="G341" s="20"/>
      <c r="H341" s="31"/>
      <c r="I341" s="13"/>
      <c r="J341" s="13"/>
      <c r="K341" s="13"/>
      <c r="L341" s="13"/>
      <c r="M341" s="17"/>
      <c r="N341" s="13"/>
      <c r="O341" s="13"/>
      <c r="P341" s="13"/>
      <c r="Q341" s="13"/>
      <c r="R341" s="17"/>
      <c r="V341" s="13"/>
      <c r="W341" s="13"/>
      <c r="X341" s="17"/>
    </row>
    <row r="342" spans="1:24" ht="12.75">
      <c r="A342" s="8"/>
      <c r="D342" s="10"/>
      <c r="E342" s="13"/>
      <c r="F342" s="20"/>
      <c r="G342" s="20"/>
      <c r="H342" s="31"/>
      <c r="I342" s="13"/>
      <c r="J342" s="13"/>
      <c r="K342" s="13"/>
      <c r="L342" s="13"/>
      <c r="M342" s="17"/>
      <c r="N342" s="13"/>
      <c r="O342" s="13"/>
      <c r="P342" s="13"/>
      <c r="Q342" s="13"/>
      <c r="R342" s="17"/>
      <c r="V342" s="13"/>
      <c r="W342" s="13"/>
      <c r="X342" s="17"/>
    </row>
    <row r="343" spans="1:24" ht="12.75">
      <c r="A343" s="8"/>
      <c r="D343" s="10"/>
      <c r="E343" s="13"/>
      <c r="F343" s="20"/>
      <c r="G343" s="20"/>
      <c r="H343" s="31"/>
      <c r="I343" s="13"/>
      <c r="J343" s="13"/>
      <c r="K343" s="13"/>
      <c r="L343" s="13"/>
      <c r="M343" s="17"/>
      <c r="N343" s="13"/>
      <c r="O343" s="13"/>
      <c r="P343" s="13"/>
      <c r="Q343" s="13"/>
      <c r="R343" s="17"/>
      <c r="V343" s="13"/>
      <c r="W343" s="13"/>
      <c r="X343" s="17"/>
    </row>
    <row r="344" spans="1:24" ht="12.75">
      <c r="A344" s="8"/>
      <c r="D344" s="10"/>
      <c r="E344" s="13"/>
      <c r="F344" s="20"/>
      <c r="G344" s="20"/>
      <c r="H344" s="31"/>
      <c r="I344" s="13"/>
      <c r="J344" s="13"/>
      <c r="K344" s="13"/>
      <c r="L344" s="13"/>
      <c r="M344" s="17"/>
      <c r="N344" s="13"/>
      <c r="O344" s="13"/>
      <c r="P344" s="13"/>
      <c r="Q344" s="13"/>
      <c r="R344" s="17"/>
      <c r="V344" s="13"/>
      <c r="W344" s="13"/>
      <c r="X344" s="17"/>
    </row>
    <row r="345" spans="1:24" ht="12.75">
      <c r="A345" s="8"/>
      <c r="D345" s="10"/>
      <c r="E345" s="13"/>
      <c r="F345" s="20"/>
      <c r="G345" s="20"/>
      <c r="H345" s="31"/>
      <c r="I345" s="13"/>
      <c r="J345" s="13"/>
      <c r="K345" s="13"/>
      <c r="L345" s="13"/>
      <c r="M345" s="17"/>
      <c r="N345" s="13"/>
      <c r="O345" s="13"/>
      <c r="P345" s="13"/>
      <c r="Q345" s="13"/>
      <c r="R345" s="17"/>
      <c r="V345" s="13"/>
      <c r="W345" s="13"/>
      <c r="X345" s="17"/>
    </row>
    <row r="346" spans="1:24" ht="12.75">
      <c r="A346" s="8"/>
      <c r="D346" s="10"/>
      <c r="E346" s="13"/>
      <c r="F346" s="20"/>
      <c r="G346" s="20"/>
      <c r="H346" s="31"/>
      <c r="I346" s="13"/>
      <c r="J346" s="13"/>
      <c r="K346" s="13"/>
      <c r="L346" s="13"/>
      <c r="M346" s="17"/>
      <c r="N346" s="13"/>
      <c r="O346" s="13"/>
      <c r="P346" s="13"/>
      <c r="Q346" s="13"/>
      <c r="R346" s="17"/>
      <c r="V346" s="13"/>
      <c r="W346" s="13"/>
      <c r="X346" s="17"/>
    </row>
    <row r="347" spans="1:24" ht="12.75">
      <c r="A347" s="8"/>
      <c r="D347" s="10"/>
      <c r="E347" s="13"/>
      <c r="F347" s="20"/>
      <c r="G347" s="20"/>
      <c r="H347" s="31"/>
      <c r="I347" s="13"/>
      <c r="J347" s="13"/>
      <c r="K347" s="13"/>
      <c r="L347" s="13"/>
      <c r="M347" s="17"/>
      <c r="N347" s="13"/>
      <c r="O347" s="13"/>
      <c r="P347" s="13"/>
      <c r="Q347" s="13"/>
      <c r="R347" s="17"/>
      <c r="V347" s="13"/>
      <c r="W347" s="13"/>
      <c r="X347" s="17"/>
    </row>
    <row r="348" spans="1:24" ht="12.75">
      <c r="A348" s="8"/>
      <c r="D348" s="10"/>
      <c r="E348" s="13"/>
      <c r="F348" s="20"/>
      <c r="G348" s="20"/>
      <c r="H348" s="31"/>
      <c r="I348" s="13"/>
      <c r="J348" s="13"/>
      <c r="K348" s="13"/>
      <c r="L348" s="13"/>
      <c r="M348" s="17"/>
      <c r="N348" s="13"/>
      <c r="O348" s="13"/>
      <c r="P348" s="13"/>
      <c r="Q348" s="13"/>
      <c r="R348" s="17"/>
      <c r="V348" s="13"/>
      <c r="W348" s="13"/>
      <c r="X348" s="17"/>
    </row>
    <row r="349" spans="1:24" ht="12.75">
      <c r="A349" s="8"/>
      <c r="D349" s="10"/>
      <c r="E349" s="13"/>
      <c r="F349" s="20"/>
      <c r="G349" s="20"/>
      <c r="H349" s="31"/>
      <c r="I349" s="13"/>
      <c r="J349" s="13"/>
      <c r="K349" s="13"/>
      <c r="L349" s="13"/>
      <c r="M349" s="17"/>
      <c r="N349" s="13"/>
      <c r="O349" s="13"/>
      <c r="P349" s="13"/>
      <c r="Q349" s="13"/>
      <c r="R349" s="17"/>
      <c r="V349" s="13"/>
      <c r="W349" s="13"/>
      <c r="X349" s="17"/>
    </row>
    <row r="350" spans="1:24" ht="12.75">
      <c r="A350" s="8"/>
      <c r="D350" s="10"/>
      <c r="E350" s="13"/>
      <c r="F350" s="20"/>
      <c r="G350" s="20"/>
      <c r="H350" s="31"/>
      <c r="I350" s="13"/>
      <c r="J350" s="13"/>
      <c r="K350" s="13"/>
      <c r="L350" s="13"/>
      <c r="M350" s="17"/>
      <c r="N350" s="13"/>
      <c r="O350" s="13"/>
      <c r="P350" s="13"/>
      <c r="Q350" s="13"/>
      <c r="R350" s="17"/>
      <c r="V350" s="13"/>
      <c r="W350" s="13"/>
      <c r="X350" s="17"/>
    </row>
    <row r="351" spans="1:24" ht="12.75">
      <c r="A351" s="8"/>
      <c r="D351" s="10"/>
      <c r="E351" s="13"/>
      <c r="F351" s="20"/>
      <c r="G351" s="20"/>
      <c r="H351" s="31"/>
      <c r="I351" s="13"/>
      <c r="J351" s="13"/>
      <c r="K351" s="13"/>
      <c r="L351" s="13"/>
      <c r="M351" s="17"/>
      <c r="N351" s="13"/>
      <c r="O351" s="13"/>
      <c r="P351" s="13"/>
      <c r="Q351" s="13"/>
      <c r="R351" s="17"/>
      <c r="V351" s="13"/>
      <c r="W351" s="13"/>
      <c r="X351" s="17"/>
    </row>
    <row r="352" spans="1:24" ht="12.75">
      <c r="A352" s="8"/>
      <c r="D352" s="10"/>
      <c r="E352" s="13"/>
      <c r="F352" s="20"/>
      <c r="G352" s="20"/>
      <c r="H352" s="31"/>
      <c r="I352" s="13"/>
      <c r="J352" s="13"/>
      <c r="K352" s="13"/>
      <c r="L352" s="13"/>
      <c r="M352" s="17"/>
      <c r="N352" s="13"/>
      <c r="O352" s="13"/>
      <c r="P352" s="13"/>
      <c r="Q352" s="13"/>
      <c r="R352" s="17"/>
      <c r="V352" s="13"/>
      <c r="W352" s="13"/>
      <c r="X352" s="17"/>
    </row>
    <row r="353" spans="1:24" ht="12.75">
      <c r="A353" s="8"/>
      <c r="D353" s="10"/>
      <c r="E353" s="13"/>
      <c r="F353" s="20"/>
      <c r="G353" s="20"/>
      <c r="H353" s="31"/>
      <c r="I353" s="13"/>
      <c r="J353" s="13"/>
      <c r="K353" s="13"/>
      <c r="L353" s="13"/>
      <c r="M353" s="17"/>
      <c r="N353" s="13"/>
      <c r="O353" s="13"/>
      <c r="P353" s="13"/>
      <c r="Q353" s="13"/>
      <c r="R353" s="17"/>
      <c r="V353" s="13"/>
      <c r="W353" s="13"/>
      <c r="X353" s="17"/>
    </row>
    <row r="354" spans="1:24" ht="12.75">
      <c r="A354" s="8"/>
      <c r="D354" s="10"/>
      <c r="E354" s="13"/>
      <c r="F354" s="20"/>
      <c r="G354" s="20"/>
      <c r="H354" s="31"/>
      <c r="I354" s="13"/>
      <c r="J354" s="13"/>
      <c r="K354" s="13"/>
      <c r="L354" s="13"/>
      <c r="M354" s="17"/>
      <c r="N354" s="13"/>
      <c r="O354" s="13"/>
      <c r="P354" s="13"/>
      <c r="Q354" s="13"/>
      <c r="R354" s="17"/>
      <c r="V354" s="13"/>
      <c r="W354" s="13"/>
      <c r="X354" s="17"/>
    </row>
    <row r="355" spans="1:24" ht="12.75">
      <c r="A355" s="8"/>
      <c r="D355" s="10"/>
      <c r="E355" s="13"/>
      <c r="F355" s="20"/>
      <c r="G355" s="20"/>
      <c r="H355" s="31"/>
      <c r="I355" s="13"/>
      <c r="J355" s="13"/>
      <c r="K355" s="13"/>
      <c r="L355" s="13"/>
      <c r="M355" s="17"/>
      <c r="N355" s="13"/>
      <c r="O355" s="13"/>
      <c r="P355" s="13"/>
      <c r="Q355" s="13"/>
      <c r="R355" s="17"/>
      <c r="V355" s="13"/>
      <c r="W355" s="13"/>
      <c r="X355" s="17"/>
    </row>
    <row r="356" spans="1:24" ht="12.75">
      <c r="A356" s="8"/>
      <c r="D356" s="10"/>
      <c r="E356" s="13"/>
      <c r="F356" s="20"/>
      <c r="G356" s="20"/>
      <c r="H356" s="31"/>
      <c r="I356" s="13"/>
      <c r="J356" s="13"/>
      <c r="K356" s="13"/>
      <c r="L356" s="13"/>
      <c r="M356" s="17"/>
      <c r="N356" s="13"/>
      <c r="O356" s="13"/>
      <c r="P356" s="13"/>
      <c r="Q356" s="13"/>
      <c r="R356" s="17"/>
      <c r="V356" s="13"/>
      <c r="W356" s="13"/>
      <c r="X356" s="17"/>
    </row>
    <row r="357" spans="1:24" ht="12.75">
      <c r="A357" s="8"/>
      <c r="D357" s="10"/>
      <c r="E357" s="13"/>
      <c r="F357" s="20"/>
      <c r="G357" s="20"/>
      <c r="H357" s="31"/>
      <c r="I357" s="13"/>
      <c r="J357" s="13"/>
      <c r="K357" s="13"/>
      <c r="L357" s="13"/>
      <c r="M357" s="17"/>
      <c r="N357" s="13"/>
      <c r="O357" s="13"/>
      <c r="P357" s="13"/>
      <c r="Q357" s="13"/>
      <c r="R357" s="17"/>
      <c r="V357" s="13"/>
      <c r="W357" s="13"/>
      <c r="X357" s="17"/>
    </row>
    <row r="358" spans="1:24" ht="12.75">
      <c r="A358" s="8"/>
      <c r="D358" s="10"/>
      <c r="E358" s="13"/>
      <c r="F358" s="20"/>
      <c r="G358" s="20"/>
      <c r="H358" s="31"/>
      <c r="I358" s="13"/>
      <c r="J358" s="13"/>
      <c r="K358" s="13"/>
      <c r="L358" s="13"/>
      <c r="M358" s="17"/>
      <c r="N358" s="13"/>
      <c r="O358" s="13"/>
      <c r="P358" s="13"/>
      <c r="Q358" s="13"/>
      <c r="R358" s="17"/>
      <c r="V358" s="13"/>
      <c r="W358" s="13"/>
      <c r="X358" s="17"/>
    </row>
    <row r="359" spans="1:24" ht="12.75">
      <c r="A359" s="8"/>
      <c r="D359" s="10"/>
      <c r="E359" s="13"/>
      <c r="F359" s="20"/>
      <c r="G359" s="20"/>
      <c r="H359" s="31"/>
      <c r="I359" s="13"/>
      <c r="J359" s="13"/>
      <c r="K359" s="13"/>
      <c r="L359" s="13"/>
      <c r="M359" s="17"/>
      <c r="N359" s="13"/>
      <c r="O359" s="13"/>
      <c r="P359" s="13"/>
      <c r="Q359" s="13"/>
      <c r="R359" s="17"/>
      <c r="V359" s="13"/>
      <c r="W359" s="13"/>
      <c r="X359" s="17"/>
    </row>
    <row r="360" spans="1:24" ht="12.75">
      <c r="A360" s="8"/>
      <c r="D360" s="10"/>
      <c r="E360" s="13"/>
      <c r="F360" s="20"/>
      <c r="G360" s="20"/>
      <c r="H360" s="31"/>
      <c r="I360" s="13"/>
      <c r="J360" s="13"/>
      <c r="K360" s="13"/>
      <c r="L360" s="13"/>
      <c r="M360" s="17"/>
      <c r="N360" s="13"/>
      <c r="O360" s="13"/>
      <c r="P360" s="13"/>
      <c r="Q360" s="13"/>
      <c r="R360" s="17"/>
      <c r="V360" s="13"/>
      <c r="W360" s="13"/>
      <c r="X360" s="17"/>
    </row>
    <row r="361" spans="1:24" ht="12.75">
      <c r="A361" s="8"/>
      <c r="D361" s="10"/>
      <c r="E361" s="13"/>
      <c r="F361" s="20"/>
      <c r="G361" s="20"/>
      <c r="H361" s="31"/>
      <c r="I361" s="13"/>
      <c r="J361" s="13"/>
      <c r="K361" s="13"/>
      <c r="L361" s="13"/>
      <c r="M361" s="17"/>
      <c r="N361" s="13"/>
      <c r="O361" s="13"/>
      <c r="P361" s="13"/>
      <c r="Q361" s="13"/>
      <c r="R361" s="17"/>
      <c r="V361" s="13"/>
      <c r="W361" s="13"/>
      <c r="X361" s="17"/>
    </row>
    <row r="362" spans="1:24" ht="12.75">
      <c r="A362" s="8"/>
      <c r="D362" s="10"/>
      <c r="E362" s="13"/>
      <c r="F362" s="20"/>
      <c r="G362" s="20"/>
      <c r="H362" s="31"/>
      <c r="I362" s="13"/>
      <c r="J362" s="13"/>
      <c r="K362" s="13"/>
      <c r="L362" s="13"/>
      <c r="M362" s="17"/>
      <c r="N362" s="13"/>
      <c r="O362" s="13"/>
      <c r="P362" s="13"/>
      <c r="Q362" s="13"/>
      <c r="R362" s="17"/>
      <c r="V362" s="13"/>
      <c r="W362" s="13"/>
      <c r="X362" s="17"/>
    </row>
    <row r="363" spans="1:24" ht="12.75">
      <c r="A363" s="8"/>
      <c r="D363" s="10"/>
      <c r="E363" s="13"/>
      <c r="F363" s="20"/>
      <c r="G363" s="20"/>
      <c r="H363" s="31"/>
      <c r="I363" s="13"/>
      <c r="J363" s="13"/>
      <c r="K363" s="13"/>
      <c r="L363" s="13"/>
      <c r="M363" s="17"/>
      <c r="N363" s="13"/>
      <c r="O363" s="13"/>
      <c r="P363" s="13"/>
      <c r="Q363" s="13"/>
      <c r="R363" s="17"/>
      <c r="V363" s="13"/>
      <c r="W363" s="13"/>
      <c r="X363" s="17"/>
    </row>
    <row r="364" spans="1:24" ht="12.75">
      <c r="A364" s="8"/>
      <c r="D364" s="10"/>
      <c r="E364" s="13"/>
      <c r="F364" s="20"/>
      <c r="G364" s="20"/>
      <c r="H364" s="31"/>
      <c r="I364" s="13"/>
      <c r="J364" s="13"/>
      <c r="K364" s="13"/>
      <c r="L364" s="13"/>
      <c r="M364" s="17"/>
      <c r="N364" s="13"/>
      <c r="O364" s="13"/>
      <c r="P364" s="13"/>
      <c r="Q364" s="13"/>
      <c r="R364" s="17"/>
      <c r="V364" s="13"/>
      <c r="W364" s="13"/>
      <c r="X364" s="17"/>
    </row>
    <row r="365" spans="1:24" ht="12.75">
      <c r="A365" s="8"/>
      <c r="D365" s="10"/>
      <c r="E365" s="13"/>
      <c r="F365" s="20"/>
      <c r="G365" s="20"/>
      <c r="H365" s="31"/>
      <c r="I365" s="13"/>
      <c r="J365" s="13"/>
      <c r="K365" s="13"/>
      <c r="L365" s="13"/>
      <c r="M365" s="17"/>
      <c r="N365" s="13"/>
      <c r="O365" s="13"/>
      <c r="P365" s="13"/>
      <c r="Q365" s="13"/>
      <c r="R365" s="17"/>
      <c r="V365" s="13"/>
      <c r="W365" s="13"/>
      <c r="X365" s="17"/>
    </row>
    <row r="366" spans="1:24" ht="12.75">
      <c r="A366" s="8"/>
      <c r="D366" s="10"/>
      <c r="E366" s="13"/>
      <c r="F366" s="20"/>
      <c r="G366" s="20"/>
      <c r="H366" s="31"/>
      <c r="I366" s="13"/>
      <c r="J366" s="13"/>
      <c r="K366" s="13"/>
      <c r="L366" s="13"/>
      <c r="M366" s="17"/>
      <c r="N366" s="13"/>
      <c r="O366" s="13"/>
      <c r="P366" s="13"/>
      <c r="Q366" s="13"/>
      <c r="R366" s="17"/>
      <c r="V366" s="13"/>
      <c r="W366" s="13"/>
      <c r="X366" s="17"/>
    </row>
    <row r="367" spans="1:24" ht="12.75">
      <c r="A367" s="8"/>
      <c r="D367" s="10"/>
      <c r="E367" s="13"/>
      <c r="F367" s="20"/>
      <c r="G367" s="20"/>
      <c r="H367" s="31"/>
      <c r="I367" s="13"/>
      <c r="J367" s="13"/>
      <c r="K367" s="13"/>
      <c r="L367" s="13"/>
      <c r="M367" s="17"/>
      <c r="N367" s="13"/>
      <c r="O367" s="13"/>
      <c r="P367" s="13"/>
      <c r="Q367" s="13"/>
      <c r="R367" s="17"/>
      <c r="V367" s="13"/>
      <c r="W367" s="13"/>
      <c r="X367" s="17"/>
    </row>
    <row r="368" spans="1:24" ht="12.75">
      <c r="A368" s="8"/>
      <c r="D368" s="10"/>
      <c r="E368" s="13"/>
      <c r="F368" s="20"/>
      <c r="G368" s="20"/>
      <c r="H368" s="31"/>
      <c r="I368" s="13"/>
      <c r="J368" s="13"/>
      <c r="K368" s="13"/>
      <c r="L368" s="13"/>
      <c r="M368" s="17"/>
      <c r="N368" s="13"/>
      <c r="O368" s="13"/>
      <c r="P368" s="13"/>
      <c r="Q368" s="13"/>
      <c r="R368" s="17"/>
      <c r="V368" s="13"/>
      <c r="W368" s="13"/>
      <c r="X368" s="17"/>
    </row>
    <row r="369" spans="1:24" ht="12.75">
      <c r="A369" s="8"/>
      <c r="D369" s="10"/>
      <c r="E369" s="13"/>
      <c r="F369" s="20"/>
      <c r="G369" s="20"/>
      <c r="H369" s="31"/>
      <c r="I369" s="13"/>
      <c r="J369" s="13"/>
      <c r="K369" s="13"/>
      <c r="L369" s="13"/>
      <c r="M369" s="17"/>
      <c r="N369" s="13"/>
      <c r="O369" s="13"/>
      <c r="P369" s="13"/>
      <c r="Q369" s="13"/>
      <c r="R369" s="17"/>
      <c r="V369" s="13"/>
      <c r="W369" s="13"/>
      <c r="X369" s="17"/>
    </row>
    <row r="370" spans="1:24" ht="12.75">
      <c r="A370" s="8"/>
      <c r="D370" s="10"/>
      <c r="E370" s="13"/>
      <c r="F370" s="20"/>
      <c r="G370" s="20"/>
      <c r="H370" s="31"/>
      <c r="I370" s="13"/>
      <c r="J370" s="13"/>
      <c r="K370" s="13"/>
      <c r="L370" s="13"/>
      <c r="M370" s="17"/>
      <c r="N370" s="13"/>
      <c r="O370" s="13"/>
      <c r="P370" s="13"/>
      <c r="Q370" s="13"/>
      <c r="R370" s="17"/>
      <c r="V370" s="13"/>
      <c r="W370" s="13"/>
      <c r="X370" s="17"/>
    </row>
    <row r="371" spans="1:24" ht="13.5" thickBot="1">
      <c r="A371" s="8"/>
      <c r="B371" s="3"/>
      <c r="D371" s="10"/>
      <c r="E371" s="13"/>
      <c r="F371" s="20"/>
      <c r="G371" s="20"/>
      <c r="H371" s="31"/>
      <c r="I371" s="13"/>
      <c r="J371" s="13"/>
      <c r="K371" s="13"/>
      <c r="L371" s="13"/>
      <c r="M371" s="17"/>
      <c r="N371" s="13"/>
      <c r="O371" s="13"/>
      <c r="P371" s="13"/>
      <c r="Q371" s="13"/>
      <c r="R371" s="17"/>
      <c r="V371" s="13"/>
      <c r="W371" s="13"/>
      <c r="X371" s="17"/>
    </row>
    <row r="372" spans="1:24" ht="13.5" thickBot="1">
      <c r="A372" s="25"/>
      <c r="C372" s="3"/>
      <c r="D372" s="26"/>
      <c r="E372" s="27"/>
      <c r="F372" s="28"/>
      <c r="G372" s="28"/>
      <c r="H372" s="32"/>
      <c r="I372" s="27"/>
      <c r="J372" s="27"/>
      <c r="K372" s="27"/>
      <c r="L372" s="27"/>
      <c r="M372" s="29"/>
      <c r="N372" s="27"/>
      <c r="O372" s="27"/>
      <c r="P372" s="27"/>
      <c r="Q372" s="27"/>
      <c r="R372" s="29"/>
      <c r="S372" s="27"/>
      <c r="T372" s="27"/>
      <c r="U372" s="27"/>
      <c r="V372" s="27"/>
      <c r="W372" s="27"/>
      <c r="X372" s="29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  <row r="2614" ht="12.75">
      <c r="A2614" s="8"/>
    </row>
    <row r="2615" ht="12.75">
      <c r="A2615" s="8"/>
    </row>
    <row r="2616" ht="12.75">
      <c r="A2616" s="8"/>
    </row>
    <row r="2617" ht="12.75">
      <c r="A2617" s="8"/>
    </row>
    <row r="2618" ht="12.75">
      <c r="A2618" s="8"/>
    </row>
    <row r="2619" ht="12.75">
      <c r="A2619" s="8"/>
    </row>
    <row r="2620" ht="12.75">
      <c r="A2620" s="8"/>
    </row>
    <row r="2621" ht="12.75">
      <c r="A2621" s="8"/>
    </row>
    <row r="2622" ht="12.75">
      <c r="A2622" s="8"/>
    </row>
    <row r="2623" ht="12.75">
      <c r="A2623" s="8"/>
    </row>
    <row r="2624" ht="12.75">
      <c r="A2624" s="8"/>
    </row>
    <row r="2625" ht="12.75">
      <c r="A2625" s="8"/>
    </row>
    <row r="2626" ht="12.75">
      <c r="A2626" s="8"/>
    </row>
    <row r="2627" ht="12.75">
      <c r="A2627" s="8"/>
    </row>
    <row r="2628" ht="12.75">
      <c r="A2628" s="8"/>
    </row>
    <row r="2629" ht="12.75">
      <c r="A2629" s="8"/>
    </row>
    <row r="2630" ht="12.75">
      <c r="A2630" s="8"/>
    </row>
    <row r="2631" ht="12.75">
      <c r="A2631" s="8"/>
    </row>
    <row r="2632" ht="12.75">
      <c r="A2632" s="8"/>
    </row>
    <row r="2633" ht="12.75">
      <c r="A2633" s="8"/>
    </row>
    <row r="2634" ht="12.75">
      <c r="A2634" s="8"/>
    </row>
    <row r="2635" ht="12.75">
      <c r="A2635" s="8"/>
    </row>
    <row r="2636" ht="12.75">
      <c r="A2636" s="8"/>
    </row>
    <row r="2637" ht="12.75">
      <c r="A2637" s="8"/>
    </row>
    <row r="2638" ht="12.75">
      <c r="A2638" s="8"/>
    </row>
    <row r="2639" ht="12.75">
      <c r="A2639" s="8"/>
    </row>
    <row r="2640" ht="12.75">
      <c r="A2640" s="8"/>
    </row>
    <row r="2641" ht="12.75">
      <c r="A2641" s="8"/>
    </row>
    <row r="2642" ht="12.75">
      <c r="A2642" s="8"/>
    </row>
    <row r="2643" ht="12.75">
      <c r="A2643" s="8"/>
    </row>
    <row r="2644" ht="12.75">
      <c r="A2644" s="8"/>
    </row>
    <row r="2645" ht="12.75">
      <c r="A2645" s="8"/>
    </row>
    <row r="2646" ht="12.75">
      <c r="A2646" s="8"/>
    </row>
    <row r="2647" ht="12.75">
      <c r="A2647" s="8"/>
    </row>
    <row r="2648" ht="12.75">
      <c r="A2648" s="8"/>
    </row>
    <row r="2649" ht="12.75">
      <c r="A2649" s="8"/>
    </row>
    <row r="2650" ht="12.75">
      <c r="A2650" s="8"/>
    </row>
    <row r="2651" ht="12.75">
      <c r="A2651" s="8"/>
    </row>
    <row r="2652" ht="12.75">
      <c r="A2652" s="8"/>
    </row>
    <row r="2653" ht="12.75">
      <c r="A2653" s="8"/>
    </row>
    <row r="2654" ht="12.75">
      <c r="A2654" s="8"/>
    </row>
    <row r="2655" ht="12.75">
      <c r="A2655" s="8"/>
    </row>
    <row r="2656" ht="12.75">
      <c r="A2656" s="8"/>
    </row>
    <row r="2657" ht="12.75">
      <c r="A2657" s="8"/>
    </row>
    <row r="2658" ht="12.75">
      <c r="A2658" s="8"/>
    </row>
    <row r="2659" ht="12.75">
      <c r="A2659" s="8"/>
    </row>
    <row r="2660" ht="12.75">
      <c r="A2660" s="8"/>
    </row>
    <row r="2661" ht="12.75">
      <c r="A2661" s="8"/>
    </row>
    <row r="2662" ht="12.75">
      <c r="A2662" s="8"/>
    </row>
    <row r="2663" ht="12.75">
      <c r="A2663" s="8"/>
    </row>
    <row r="2664" ht="12.75">
      <c r="A2664" s="8"/>
    </row>
    <row r="2665" ht="12.75">
      <c r="A2665" s="8"/>
    </row>
    <row r="2666" ht="12.75">
      <c r="A2666" s="8"/>
    </row>
    <row r="2667" ht="12.75">
      <c r="A2667" s="8"/>
    </row>
    <row r="2668" ht="12.75">
      <c r="A2668" s="8"/>
    </row>
    <row r="2669" ht="12.75">
      <c r="A2669" s="8"/>
    </row>
    <row r="2670" ht="12.75">
      <c r="A2670" s="8"/>
    </row>
    <row r="2671" ht="12.75">
      <c r="A2671" s="8"/>
    </row>
    <row r="2672" ht="12.75">
      <c r="A2672" s="8"/>
    </row>
    <row r="2673" ht="12.75">
      <c r="A2673" s="8"/>
    </row>
    <row r="2674" ht="12.75">
      <c r="A2674" s="8"/>
    </row>
    <row r="2675" ht="12.75">
      <c r="A2675" s="8"/>
    </row>
    <row r="2676" ht="12.75">
      <c r="A2676" s="8"/>
    </row>
    <row r="2677" ht="12.75">
      <c r="A2677" s="8"/>
    </row>
    <row r="2678" ht="12.75">
      <c r="A2678" s="8"/>
    </row>
    <row r="2679" ht="12.75">
      <c r="A2679" s="8"/>
    </row>
    <row r="2680" ht="12.75">
      <c r="A2680" s="8"/>
    </row>
    <row r="2681" ht="12.75">
      <c r="A2681" s="8"/>
    </row>
    <row r="2682" ht="12.75">
      <c r="A2682" s="8"/>
    </row>
    <row r="2683" ht="12.75">
      <c r="A2683" s="8"/>
    </row>
    <row r="2684" ht="12.75">
      <c r="A2684" s="8"/>
    </row>
    <row r="2685" ht="12.75">
      <c r="A2685" s="8"/>
    </row>
    <row r="2686" ht="12.75">
      <c r="A2686" s="8"/>
    </row>
    <row r="2687" ht="12.75">
      <c r="A2687" s="8"/>
    </row>
    <row r="2688" ht="12.75">
      <c r="A2688" s="8"/>
    </row>
    <row r="2689" ht="12.75">
      <c r="A2689" s="8"/>
    </row>
    <row r="2690" ht="12.75">
      <c r="A2690" s="8"/>
    </row>
    <row r="2691" ht="12.75">
      <c r="A2691" s="8"/>
    </row>
    <row r="2692" ht="12.75">
      <c r="A2692" s="8"/>
    </row>
    <row r="2693" ht="12.75">
      <c r="A2693" s="8"/>
    </row>
    <row r="2694" ht="12.75">
      <c r="A2694" s="8"/>
    </row>
    <row r="2695" ht="12.75">
      <c r="A2695" s="8"/>
    </row>
    <row r="2696" ht="12.75">
      <c r="A2696" s="8"/>
    </row>
    <row r="2697" ht="12.75">
      <c r="A2697" s="8"/>
    </row>
    <row r="2698" ht="12.75">
      <c r="A2698" s="8"/>
    </row>
    <row r="2699" ht="12.75">
      <c r="A2699" s="8"/>
    </row>
    <row r="2700" ht="12.75">
      <c r="A2700" s="8"/>
    </row>
    <row r="2701" ht="12.75">
      <c r="A2701" s="8"/>
    </row>
    <row r="2702" ht="12.75">
      <c r="A2702" s="8"/>
    </row>
    <row r="2703" ht="12.75">
      <c r="A2703" s="8"/>
    </row>
    <row r="2704" ht="12.75">
      <c r="A2704" s="8"/>
    </row>
    <row r="2705" ht="12.75">
      <c r="A2705" s="8"/>
    </row>
    <row r="2706" ht="12.75">
      <c r="A2706" s="8"/>
    </row>
    <row r="2707" ht="12.75">
      <c r="A2707" s="8"/>
    </row>
    <row r="2708" ht="12.75">
      <c r="A2708" s="8"/>
    </row>
    <row r="2709" ht="12.75">
      <c r="A2709" s="8"/>
    </row>
    <row r="2710" ht="12.75">
      <c r="A2710" s="8"/>
    </row>
    <row r="2711" ht="12.75">
      <c r="A2711" s="8"/>
    </row>
    <row r="2712" ht="12.75">
      <c r="A2712" s="8"/>
    </row>
    <row r="2713" ht="12.75">
      <c r="A2713" s="8"/>
    </row>
    <row r="2714" ht="12.75">
      <c r="A2714" s="8"/>
    </row>
    <row r="2715" ht="12.75">
      <c r="A2715" s="8"/>
    </row>
    <row r="2716" ht="12.75">
      <c r="A2716" s="8"/>
    </row>
    <row r="2717" ht="12.75">
      <c r="A2717" s="8"/>
    </row>
    <row r="2718" ht="12.75">
      <c r="A2718" s="8"/>
    </row>
    <row r="2719" ht="12.75">
      <c r="A2719" s="8"/>
    </row>
    <row r="2720" ht="12.75">
      <c r="A2720" s="8"/>
    </row>
    <row r="2721" ht="12.75">
      <c r="A2721" s="8"/>
    </row>
    <row r="2722" ht="12.75">
      <c r="A2722" s="8"/>
    </row>
    <row r="2723" ht="12.75">
      <c r="A2723" s="8"/>
    </row>
    <row r="2724" ht="12.75">
      <c r="A2724" s="8"/>
    </row>
    <row r="2725" ht="12.75">
      <c r="A2725" s="8"/>
    </row>
    <row r="2726" ht="12.75">
      <c r="A2726" s="8"/>
    </row>
    <row r="2727" ht="12.75">
      <c r="A2727" s="8"/>
    </row>
    <row r="2728" ht="12.75">
      <c r="A2728" s="8"/>
    </row>
    <row r="2729" ht="12.75">
      <c r="A2729" s="8"/>
    </row>
    <row r="2730" ht="12.75">
      <c r="A2730" s="8"/>
    </row>
    <row r="2731" ht="12.75">
      <c r="A2731" s="8"/>
    </row>
    <row r="2732" ht="12.75">
      <c r="A2732" s="8"/>
    </row>
    <row r="2733" ht="12.75">
      <c r="A2733" s="8"/>
    </row>
    <row r="2734" ht="12.75">
      <c r="A2734" s="8"/>
    </row>
    <row r="2735" ht="12.75">
      <c r="A2735" s="8"/>
    </row>
    <row r="2736" ht="12.75">
      <c r="A2736" s="8"/>
    </row>
    <row r="2737" ht="12.75">
      <c r="A2737" s="8"/>
    </row>
    <row r="2738" ht="12.75">
      <c r="A2738" s="8"/>
    </row>
    <row r="2739" ht="12.75">
      <c r="A2739" s="8"/>
    </row>
    <row r="2740" ht="12.75">
      <c r="A2740" s="8"/>
    </row>
    <row r="2741" ht="12.75">
      <c r="A2741" s="8"/>
    </row>
    <row r="2742" ht="12.75">
      <c r="A2742" s="8"/>
    </row>
    <row r="2743" ht="12.75">
      <c r="A2743" s="8"/>
    </row>
    <row r="2744" ht="12.75">
      <c r="A2744" s="8"/>
    </row>
    <row r="2745" ht="12.75">
      <c r="A2745" s="8"/>
    </row>
    <row r="2746" ht="12.75">
      <c r="A2746" s="8"/>
    </row>
    <row r="2747" ht="12.75">
      <c r="A2747" s="8"/>
    </row>
    <row r="2748" ht="12.75">
      <c r="A2748" s="8"/>
    </row>
    <row r="2749" ht="12.75">
      <c r="A2749" s="8"/>
    </row>
    <row r="2750" ht="12.75">
      <c r="A2750" s="8"/>
    </row>
    <row r="2751" ht="12.75">
      <c r="A2751" s="8"/>
    </row>
    <row r="2752" ht="12.75">
      <c r="A2752" s="8"/>
    </row>
    <row r="2753" ht="12.75">
      <c r="A2753" s="8"/>
    </row>
    <row r="2754" ht="12.75">
      <c r="A2754" s="8"/>
    </row>
    <row r="2755" ht="12.75">
      <c r="A2755" s="8"/>
    </row>
    <row r="2756" ht="12.75">
      <c r="A2756" s="8"/>
    </row>
    <row r="2757" ht="12.75">
      <c r="A2757" s="8"/>
    </row>
    <row r="2758" ht="12.75">
      <c r="A2758" s="8"/>
    </row>
    <row r="2759" ht="12.75">
      <c r="A2759" s="8"/>
    </row>
    <row r="2760" ht="12.75">
      <c r="A2760" s="8"/>
    </row>
    <row r="2761" ht="12.75">
      <c r="A2761" s="8"/>
    </row>
    <row r="2762" ht="12.75">
      <c r="A2762" s="8"/>
    </row>
    <row r="2763" ht="12.75">
      <c r="A2763" s="8"/>
    </row>
    <row r="2764" ht="12.75">
      <c r="A2764" s="8"/>
    </row>
    <row r="2765" ht="12.75">
      <c r="A2765" s="8"/>
    </row>
    <row r="2766" ht="12.75">
      <c r="A2766" s="8"/>
    </row>
    <row r="2767" ht="12.75">
      <c r="A2767" s="8"/>
    </row>
    <row r="2768" ht="12.75">
      <c r="A2768" s="8"/>
    </row>
    <row r="2769" ht="12.75">
      <c r="A2769" s="8"/>
    </row>
    <row r="2770" ht="12.75">
      <c r="A2770" s="8"/>
    </row>
    <row r="2771" ht="12.75">
      <c r="A2771" s="8"/>
    </row>
    <row r="2772" ht="12.75">
      <c r="A2772" s="8"/>
    </row>
    <row r="2773" ht="12.75">
      <c r="A2773" s="8"/>
    </row>
    <row r="2774" ht="12.75">
      <c r="A2774" s="8"/>
    </row>
    <row r="2775" ht="12.75">
      <c r="A2775" s="8"/>
    </row>
    <row r="2776" ht="12.75">
      <c r="A2776" s="8"/>
    </row>
    <row r="2777" ht="12.75">
      <c r="A2777" s="8"/>
    </row>
    <row r="2778" ht="12.75">
      <c r="A2778" s="8"/>
    </row>
    <row r="2779" ht="12.75">
      <c r="A2779" s="8"/>
    </row>
    <row r="2780" ht="12.75">
      <c r="A2780" s="8"/>
    </row>
    <row r="2781" ht="12.75">
      <c r="A2781" s="8"/>
    </row>
    <row r="2782" ht="12.75">
      <c r="A2782" s="8"/>
    </row>
    <row r="2783" ht="12.75">
      <c r="A2783" s="8"/>
    </row>
    <row r="2784" ht="12.75">
      <c r="A2784" s="8"/>
    </row>
    <row r="2785" ht="12.75">
      <c r="A2785" s="8"/>
    </row>
    <row r="2786" ht="12.75">
      <c r="A2786" s="8"/>
    </row>
    <row r="2787" ht="12.75">
      <c r="A2787" s="8"/>
    </row>
    <row r="2788" ht="12.75">
      <c r="A2788" s="8"/>
    </row>
    <row r="2789" ht="12.75">
      <c r="A2789" s="8"/>
    </row>
    <row r="2790" ht="12.75">
      <c r="A2790" s="8"/>
    </row>
    <row r="2791" ht="12.75">
      <c r="A2791" s="8"/>
    </row>
    <row r="2792" ht="12.75">
      <c r="A2792" s="8"/>
    </row>
    <row r="2793" ht="12.75">
      <c r="A2793" s="8"/>
    </row>
    <row r="2794" ht="12.75">
      <c r="A2794" s="8"/>
    </row>
    <row r="2795" ht="12.75">
      <c r="A2795" s="8"/>
    </row>
    <row r="2796" ht="12.75">
      <c r="A2796" s="8"/>
    </row>
    <row r="2797" ht="12.75">
      <c r="A2797" s="8"/>
    </row>
    <row r="2798" ht="12.75">
      <c r="A2798" s="8"/>
    </row>
    <row r="2799" ht="12.75">
      <c r="A2799" s="8"/>
    </row>
    <row r="2800" ht="12.75">
      <c r="A2800" s="8"/>
    </row>
    <row r="2801" ht="12.75">
      <c r="A2801" s="8"/>
    </row>
    <row r="2802" ht="12.75">
      <c r="A2802" s="8"/>
    </row>
    <row r="2803" ht="12.75">
      <c r="A2803" s="8"/>
    </row>
    <row r="2804" ht="12.75">
      <c r="A2804" s="8"/>
    </row>
    <row r="2805" ht="12.75">
      <c r="A2805" s="8"/>
    </row>
    <row r="2806" ht="12.75">
      <c r="A2806" s="8"/>
    </row>
    <row r="2807" ht="12.75">
      <c r="A2807" s="8"/>
    </row>
    <row r="2808" ht="12.75">
      <c r="A2808" s="8"/>
    </row>
    <row r="2809" ht="12.75">
      <c r="A2809" s="8"/>
    </row>
    <row r="2810" ht="12.75">
      <c r="A2810" s="8"/>
    </row>
    <row r="2811" ht="12.75">
      <c r="A2811" s="8"/>
    </row>
    <row r="2812" ht="12.75">
      <c r="A2812" s="8"/>
    </row>
    <row r="2813" ht="12.75">
      <c r="A2813" s="8"/>
    </row>
    <row r="2814" ht="12.75">
      <c r="A2814" s="8"/>
    </row>
    <row r="2815" ht="12.75">
      <c r="A2815" s="8"/>
    </row>
    <row r="2816" ht="12.75">
      <c r="A2816" s="8"/>
    </row>
    <row r="2817" ht="12.75">
      <c r="A2817" s="8"/>
    </row>
    <row r="2818" ht="12.75">
      <c r="A2818" s="8"/>
    </row>
    <row r="2819" ht="12.75">
      <c r="A2819" s="8"/>
    </row>
    <row r="2820" ht="12.75">
      <c r="A2820" s="8"/>
    </row>
    <row r="2821" ht="12.75">
      <c r="A2821" s="8"/>
    </row>
    <row r="2822" ht="12.75">
      <c r="A2822" s="8"/>
    </row>
    <row r="2823" ht="12.75">
      <c r="A2823" s="8"/>
    </row>
    <row r="2824" ht="12.75">
      <c r="A2824" s="8"/>
    </row>
    <row r="2825" ht="12.75">
      <c r="A2825" s="8"/>
    </row>
    <row r="2826" ht="12.75">
      <c r="A2826" s="8"/>
    </row>
    <row r="2827" ht="12.75">
      <c r="A2827" s="8"/>
    </row>
    <row r="2828" ht="12.75">
      <c r="A2828" s="8"/>
    </row>
    <row r="2829" ht="12.75">
      <c r="A2829" s="8"/>
    </row>
    <row r="2830" ht="12.75">
      <c r="A2830" s="8"/>
    </row>
    <row r="2831" ht="12.75">
      <c r="A2831" s="8"/>
    </row>
    <row r="2832" ht="12.75">
      <c r="A2832" s="8"/>
    </row>
    <row r="2833" ht="12.75">
      <c r="A2833" s="8"/>
    </row>
    <row r="2834" ht="12.75">
      <c r="A2834" s="8"/>
    </row>
    <row r="2835" ht="12.75">
      <c r="A2835" s="8"/>
    </row>
    <row r="2836" ht="12.75">
      <c r="A2836" s="8"/>
    </row>
    <row r="2837" ht="12.75">
      <c r="A2837" s="8"/>
    </row>
    <row r="2838" ht="12.75">
      <c r="A2838" s="8"/>
    </row>
    <row r="2839" ht="12.75">
      <c r="A2839" s="8"/>
    </row>
    <row r="2840" ht="12.75">
      <c r="A2840" s="8"/>
    </row>
    <row r="2841" ht="12.75">
      <c r="A2841" s="8"/>
    </row>
    <row r="2842" ht="12.75">
      <c r="A2842" s="8"/>
    </row>
    <row r="2843" ht="12.75">
      <c r="A2843" s="8"/>
    </row>
    <row r="2844" ht="12.75">
      <c r="A2844" s="8"/>
    </row>
    <row r="2845" ht="12.75">
      <c r="A2845" s="8"/>
    </row>
    <row r="2846" ht="12.75">
      <c r="A2846" s="8"/>
    </row>
    <row r="2847" ht="12.75">
      <c r="A2847" s="8"/>
    </row>
    <row r="2848" ht="12.75">
      <c r="A2848" s="8"/>
    </row>
    <row r="2849" ht="12.75">
      <c r="A2849" s="8"/>
    </row>
    <row r="2850" ht="12.75">
      <c r="A2850" s="8"/>
    </row>
    <row r="2851" ht="12.75">
      <c r="A2851" s="8"/>
    </row>
    <row r="2852" ht="12.75">
      <c r="A2852" s="8"/>
    </row>
    <row r="2853" ht="12.75">
      <c r="A2853" s="8"/>
    </row>
    <row r="2854" ht="12.75">
      <c r="A2854" s="8"/>
    </row>
    <row r="2855" ht="12.75">
      <c r="A2855" s="8"/>
    </row>
    <row r="2856" ht="12.75">
      <c r="A2856" s="8"/>
    </row>
    <row r="2857" ht="12.75">
      <c r="A2857" s="8"/>
    </row>
    <row r="2858" ht="12.75">
      <c r="A2858" s="8"/>
    </row>
    <row r="2859" ht="12.75">
      <c r="A2859" s="8"/>
    </row>
    <row r="2860" ht="12.75">
      <c r="A2860" s="8"/>
    </row>
    <row r="2861" ht="12.75">
      <c r="A2861" s="8"/>
    </row>
    <row r="2862" ht="12.75">
      <c r="A2862" s="8"/>
    </row>
    <row r="2863" ht="12.75">
      <c r="A2863" s="8"/>
    </row>
    <row r="2864" ht="12.75">
      <c r="A2864" s="8"/>
    </row>
    <row r="2865" ht="12.75">
      <c r="A2865" s="8"/>
    </row>
    <row r="2866" ht="12.75">
      <c r="A2866" s="8"/>
    </row>
    <row r="2867" ht="12.75">
      <c r="A2867" s="8"/>
    </row>
    <row r="2868" ht="12.75">
      <c r="A2868" s="8"/>
    </row>
    <row r="2869" ht="12.75">
      <c r="A2869" s="8"/>
    </row>
    <row r="2870" ht="12.75">
      <c r="A2870" s="8"/>
    </row>
    <row r="2871" ht="12.75">
      <c r="A2871" s="8"/>
    </row>
    <row r="2872" ht="12.75">
      <c r="A2872" s="8"/>
    </row>
    <row r="2873" ht="12.75">
      <c r="A2873" s="8"/>
    </row>
    <row r="2874" ht="12.75">
      <c r="A2874" s="8"/>
    </row>
    <row r="2875" ht="12.75">
      <c r="A2875" s="8"/>
    </row>
    <row r="2876" ht="12.75">
      <c r="A2876" s="8"/>
    </row>
    <row r="2877" ht="12.75">
      <c r="A2877" s="8"/>
    </row>
    <row r="2878" ht="12.75">
      <c r="A2878" s="8"/>
    </row>
    <row r="2879" ht="12.75">
      <c r="A2879" s="8"/>
    </row>
    <row r="2880" ht="12.75">
      <c r="A2880" s="8"/>
    </row>
    <row r="2881" ht="12.75">
      <c r="A2881" s="8"/>
    </row>
    <row r="2882" ht="12.75">
      <c r="A2882" s="8"/>
    </row>
    <row r="2883" ht="12.75">
      <c r="A2883" s="8"/>
    </row>
    <row r="2884" ht="12.75">
      <c r="A2884" s="8"/>
    </row>
    <row r="2885" ht="12.75">
      <c r="A2885" s="8"/>
    </row>
    <row r="2886" ht="12.75">
      <c r="A2886" s="8"/>
    </row>
    <row r="2887" ht="12.75">
      <c r="A2887" s="8"/>
    </row>
    <row r="2888" ht="12.75">
      <c r="A2888" s="8"/>
    </row>
    <row r="2889" ht="12.75">
      <c r="A2889" s="8"/>
    </row>
    <row r="2890" ht="12.75">
      <c r="A2890" s="8"/>
    </row>
    <row r="2891" ht="12.75">
      <c r="A2891" s="8"/>
    </row>
    <row r="2892" ht="12.75">
      <c r="A2892" s="8"/>
    </row>
    <row r="2893" ht="12.75">
      <c r="A2893" s="8"/>
    </row>
    <row r="2894" ht="12.75">
      <c r="A2894" s="8"/>
    </row>
    <row r="2895" ht="12.75">
      <c r="A2895" s="8"/>
    </row>
    <row r="2896" ht="12.75">
      <c r="A2896" s="8"/>
    </row>
    <row r="2897" ht="12.75">
      <c r="A2897" s="8"/>
    </row>
    <row r="2898" ht="12.75">
      <c r="A2898" s="8"/>
    </row>
    <row r="2899" ht="12.75">
      <c r="A2899" s="8"/>
    </row>
    <row r="2900" ht="12.75">
      <c r="A2900" s="8"/>
    </row>
    <row r="2901" ht="12.75">
      <c r="A2901" s="8"/>
    </row>
    <row r="2902" ht="12.75">
      <c r="A2902" s="8"/>
    </row>
    <row r="2903" ht="12.75">
      <c r="A2903" s="8"/>
    </row>
    <row r="2904" ht="12.75">
      <c r="A2904" s="8"/>
    </row>
    <row r="2905" ht="12.75">
      <c r="A2905" s="8"/>
    </row>
    <row r="2906" ht="12.75">
      <c r="A2906" s="8"/>
    </row>
    <row r="2907" ht="12.75">
      <c r="A2907" s="8"/>
    </row>
    <row r="2908" ht="12.75">
      <c r="A2908" s="8"/>
    </row>
    <row r="2909" ht="12.75">
      <c r="A2909" s="8"/>
    </row>
    <row r="2910" ht="12.75">
      <c r="A2910" s="8"/>
    </row>
    <row r="2911" ht="12.75">
      <c r="A2911" s="8"/>
    </row>
    <row r="2912" ht="12.75">
      <c r="A2912" s="8"/>
    </row>
    <row r="2913" ht="12.75">
      <c r="A2913" s="8"/>
    </row>
    <row r="2914" ht="12.75">
      <c r="A2914" s="8"/>
    </row>
    <row r="2915" ht="12.75">
      <c r="A2915" s="8"/>
    </row>
    <row r="2916" ht="12.75">
      <c r="A2916" s="8"/>
    </row>
    <row r="2917" ht="12.75">
      <c r="A2917" s="8"/>
    </row>
    <row r="2918" ht="12.75">
      <c r="A2918" s="8"/>
    </row>
    <row r="2919" ht="12.75">
      <c r="A2919" s="8"/>
    </row>
    <row r="2920" ht="12.75">
      <c r="A2920" s="8"/>
    </row>
    <row r="2921" ht="12.75">
      <c r="A2921" s="8"/>
    </row>
    <row r="2922" ht="12.75">
      <c r="A2922" s="8"/>
    </row>
    <row r="2923" ht="12.75">
      <c r="A2923" s="8"/>
    </row>
    <row r="2924" ht="12.75">
      <c r="A2924" s="8"/>
    </row>
    <row r="2925" ht="12.75">
      <c r="A2925" s="8"/>
    </row>
    <row r="2926" ht="12.75">
      <c r="A2926" s="8"/>
    </row>
    <row r="2927" ht="12.75">
      <c r="A2927" s="8"/>
    </row>
    <row r="2928" ht="12.75">
      <c r="A2928" s="8"/>
    </row>
    <row r="2929" ht="12.75">
      <c r="A2929" s="8"/>
    </row>
    <row r="2930" ht="12.75">
      <c r="A2930" s="8"/>
    </row>
    <row r="2931" ht="12.75">
      <c r="A2931" s="8"/>
    </row>
    <row r="2932" ht="12.75">
      <c r="A2932" s="8"/>
    </row>
    <row r="2933" ht="12.75">
      <c r="A2933" s="8"/>
    </row>
    <row r="2934" ht="12.75">
      <c r="A2934" s="8"/>
    </row>
    <row r="2935" ht="12.75">
      <c r="A2935" s="8"/>
    </row>
    <row r="2936" ht="12.75">
      <c r="A2936" s="8"/>
    </row>
    <row r="2937" ht="12.75">
      <c r="A2937" s="8"/>
    </row>
    <row r="2938" ht="12.75">
      <c r="A2938" s="8"/>
    </row>
    <row r="2939" ht="12.75">
      <c r="A2939" s="8"/>
    </row>
    <row r="2940" ht="12.75">
      <c r="A2940" s="8"/>
    </row>
    <row r="2941" ht="12.75">
      <c r="A2941" s="8"/>
    </row>
    <row r="2942" ht="12.75">
      <c r="A2942" s="8"/>
    </row>
    <row r="2943" ht="12.75">
      <c r="A2943" s="8"/>
    </row>
    <row r="2944" ht="12.75">
      <c r="A2944" s="8"/>
    </row>
    <row r="2945" ht="12.75">
      <c r="A2945" s="8"/>
    </row>
    <row r="2946" ht="12.75">
      <c r="A2946" s="8"/>
    </row>
    <row r="2947" ht="12.75">
      <c r="A2947" s="8"/>
    </row>
    <row r="2948" ht="12.75">
      <c r="A2948" s="8"/>
    </row>
    <row r="2949" ht="12.75">
      <c r="A2949" s="8"/>
    </row>
    <row r="2950" ht="12.75">
      <c r="A2950" s="8"/>
    </row>
    <row r="2951" ht="12.75">
      <c r="A2951" s="8"/>
    </row>
    <row r="2952" ht="12.75">
      <c r="A2952" s="8"/>
    </row>
    <row r="2953" ht="12.75">
      <c r="A2953" s="8"/>
    </row>
    <row r="2954" ht="12.75">
      <c r="A2954" s="8"/>
    </row>
    <row r="2955" ht="12.75">
      <c r="A2955" s="8"/>
    </row>
    <row r="2956" ht="12.75">
      <c r="A2956" s="8"/>
    </row>
    <row r="2957" ht="12.75">
      <c r="A2957" s="8"/>
    </row>
    <row r="2958" ht="12.75">
      <c r="A2958" s="8"/>
    </row>
    <row r="2959" ht="12.75">
      <c r="A2959" s="8"/>
    </row>
    <row r="2960" ht="12.75">
      <c r="A2960" s="8"/>
    </row>
    <row r="2961" ht="12.75">
      <c r="A2961" s="8"/>
    </row>
    <row r="2962" ht="12.75">
      <c r="A2962" s="8"/>
    </row>
    <row r="2963" ht="12.75">
      <c r="A2963" s="8"/>
    </row>
    <row r="2964" ht="12.75">
      <c r="A2964" s="8"/>
    </row>
    <row r="2965" ht="12.75">
      <c r="A2965" s="8"/>
    </row>
    <row r="2966" ht="12.75">
      <c r="A2966" s="8"/>
    </row>
    <row r="2967" ht="12.75">
      <c r="A2967" s="8"/>
    </row>
    <row r="2968" ht="12.75">
      <c r="A2968" s="8"/>
    </row>
    <row r="2969" ht="12.75">
      <c r="A2969" s="8"/>
    </row>
    <row r="2970" ht="12.75">
      <c r="A2970" s="8"/>
    </row>
    <row r="2971" ht="12.75">
      <c r="A2971" s="8"/>
    </row>
    <row r="2972" ht="12.75">
      <c r="A2972" s="8"/>
    </row>
    <row r="2973" ht="12.75">
      <c r="A2973" s="8"/>
    </row>
    <row r="2974" ht="12.75">
      <c r="A2974" s="8"/>
    </row>
    <row r="2975" ht="12.75">
      <c r="A2975" s="8"/>
    </row>
    <row r="2976" ht="12.75">
      <c r="A2976" s="8"/>
    </row>
    <row r="2977" ht="12.75">
      <c r="A2977" s="8"/>
    </row>
    <row r="2978" ht="12.75">
      <c r="A2978" s="8"/>
    </row>
    <row r="2979" ht="12.75">
      <c r="A2979" s="8"/>
    </row>
    <row r="2980" ht="12.75">
      <c r="A2980" s="8"/>
    </row>
    <row r="2981" ht="12.75">
      <c r="A2981" s="8"/>
    </row>
    <row r="2982" ht="12.75">
      <c r="A2982" s="8"/>
    </row>
    <row r="2983" ht="12.75">
      <c r="A2983" s="8"/>
    </row>
    <row r="2984" ht="12.75">
      <c r="A2984" s="8"/>
    </row>
    <row r="2985" ht="12.75">
      <c r="A2985" s="8"/>
    </row>
    <row r="2986" ht="12.75">
      <c r="A2986" s="8"/>
    </row>
    <row r="2987" ht="12.75">
      <c r="A2987" s="8"/>
    </row>
    <row r="2988" ht="12.75">
      <c r="A2988" s="8"/>
    </row>
    <row r="2989" ht="12.75">
      <c r="A2989" s="8"/>
    </row>
    <row r="2990" ht="12.75">
      <c r="A2990" s="8"/>
    </row>
    <row r="2991" ht="12.75">
      <c r="A2991" s="8"/>
    </row>
    <row r="2992" ht="12.75">
      <c r="A2992" s="8"/>
    </row>
    <row r="2993" ht="12.75">
      <c r="A2993" s="8"/>
    </row>
    <row r="2994" ht="12.75">
      <c r="A2994" s="8"/>
    </row>
    <row r="2995" ht="12.75">
      <c r="A2995" s="8"/>
    </row>
    <row r="2996" ht="12.75">
      <c r="A2996" s="8"/>
    </row>
    <row r="2997" ht="12.75">
      <c r="A2997" s="8"/>
    </row>
    <row r="2998" ht="12.75">
      <c r="A2998" s="8"/>
    </row>
    <row r="2999" ht="12.75">
      <c r="A2999" s="8"/>
    </row>
    <row r="3000" ht="12.75">
      <c r="A3000" s="8"/>
    </row>
    <row r="3001" ht="12.75">
      <c r="A3001" s="8"/>
    </row>
    <row r="3002" ht="12.75">
      <c r="A3002" s="8"/>
    </row>
    <row r="3003" ht="12.75">
      <c r="A3003" s="8"/>
    </row>
    <row r="3004" ht="12.75">
      <c r="A3004" s="8"/>
    </row>
    <row r="3005" ht="12.75">
      <c r="A3005" s="8"/>
    </row>
    <row r="3006" ht="12.75">
      <c r="A3006" s="8"/>
    </row>
    <row r="3007" ht="12.75">
      <c r="A3007" s="8"/>
    </row>
    <row r="3008" ht="12.75">
      <c r="A3008" s="8"/>
    </row>
    <row r="3009" ht="12.75">
      <c r="A3009" s="8"/>
    </row>
    <row r="3010" ht="12.75">
      <c r="A3010" s="8"/>
    </row>
    <row r="3011" ht="12.75">
      <c r="A3011" s="8"/>
    </row>
    <row r="3012" ht="12.75">
      <c r="A3012" s="8"/>
    </row>
    <row r="3013" ht="12.75">
      <c r="A3013" s="8"/>
    </row>
    <row r="3014" ht="12.75">
      <c r="A3014" s="8"/>
    </row>
    <row r="3015" ht="12.75">
      <c r="A3015" s="8"/>
    </row>
    <row r="3016" ht="12.75">
      <c r="A3016" s="8"/>
    </row>
    <row r="3017" ht="12.75">
      <c r="A3017" s="8"/>
    </row>
    <row r="3018" ht="12.75">
      <c r="A3018" s="8"/>
    </row>
    <row r="3019" ht="12.75">
      <c r="A3019" s="8"/>
    </row>
    <row r="3020" ht="12.75">
      <c r="A3020" s="8"/>
    </row>
    <row r="3021" ht="12.75">
      <c r="A3021" s="8"/>
    </row>
    <row r="3022" ht="12.75">
      <c r="A3022" s="8"/>
    </row>
    <row r="3023" ht="12.75">
      <c r="A3023" s="8"/>
    </row>
    <row r="3024" ht="12.75">
      <c r="A3024" s="8"/>
    </row>
    <row r="3025" ht="12.75">
      <c r="A3025" s="8"/>
    </row>
    <row r="3026" ht="12.75">
      <c r="A3026" s="8"/>
    </row>
    <row r="3027" ht="12.75">
      <c r="A3027" s="8"/>
    </row>
    <row r="3028" ht="12.75">
      <c r="A3028" s="8"/>
    </row>
    <row r="3029" ht="12.75">
      <c r="A3029" s="8"/>
    </row>
    <row r="3030" ht="12.75">
      <c r="A3030" s="8"/>
    </row>
    <row r="3031" ht="12.75">
      <c r="A3031" s="8"/>
    </row>
    <row r="3032" ht="12.75">
      <c r="A3032" s="8"/>
    </row>
    <row r="3033" ht="12.75">
      <c r="A3033" s="8"/>
    </row>
    <row r="3034" ht="12.75">
      <c r="A3034" s="8"/>
    </row>
    <row r="3035" ht="12.75">
      <c r="A3035" s="8"/>
    </row>
    <row r="3036" ht="12.75">
      <c r="A3036" s="8"/>
    </row>
    <row r="3037" ht="12.75">
      <c r="A3037" s="8"/>
    </row>
    <row r="3038" ht="12.75">
      <c r="A3038" s="8"/>
    </row>
    <row r="3039" ht="12.75">
      <c r="A3039" s="8"/>
    </row>
    <row r="3040" ht="12.75">
      <c r="A3040" s="8"/>
    </row>
    <row r="3041" ht="12.75">
      <c r="A3041" s="8"/>
    </row>
    <row r="3042" ht="12.75">
      <c r="A3042" s="8"/>
    </row>
    <row r="3043" ht="12.75">
      <c r="A3043" s="8"/>
    </row>
    <row r="3044" ht="12.75">
      <c r="A3044" s="8"/>
    </row>
    <row r="3045" ht="12.75">
      <c r="A3045" s="8"/>
    </row>
    <row r="3046" ht="12.75">
      <c r="A3046" s="8"/>
    </row>
    <row r="3047" ht="12.75">
      <c r="A3047" s="8"/>
    </row>
    <row r="3048" ht="12.75">
      <c r="A3048" s="8"/>
    </row>
    <row r="3049" ht="12.75">
      <c r="A3049" s="8"/>
    </row>
    <row r="3050" ht="12.75">
      <c r="A3050" s="8"/>
    </row>
    <row r="3051" ht="12.75">
      <c r="A3051" s="8"/>
    </row>
    <row r="3052" ht="12.75">
      <c r="A3052" s="8"/>
    </row>
    <row r="3053" ht="12.75">
      <c r="A3053" s="8"/>
    </row>
    <row r="3054" ht="12.75">
      <c r="A3054" s="8"/>
    </row>
    <row r="3055" ht="12.75">
      <c r="A3055" s="8"/>
    </row>
    <row r="3056" ht="12.75">
      <c r="A3056" s="8"/>
    </row>
    <row r="3057" ht="12.75">
      <c r="A3057" s="8"/>
    </row>
    <row r="3058" ht="12.75">
      <c r="A3058" s="8"/>
    </row>
    <row r="3059" ht="12.75">
      <c r="A3059" s="8"/>
    </row>
    <row r="3060" ht="12.75">
      <c r="A3060" s="8"/>
    </row>
    <row r="3061" ht="12.75">
      <c r="A3061" s="8"/>
    </row>
    <row r="3062" ht="12.75">
      <c r="A3062" s="8"/>
    </row>
    <row r="3063" ht="12.75">
      <c r="A3063" s="8"/>
    </row>
    <row r="3064" ht="12.75">
      <c r="A3064" s="8"/>
    </row>
    <row r="3065" ht="12.75">
      <c r="A3065" s="8"/>
    </row>
    <row r="3066" ht="12.75">
      <c r="A3066" s="8"/>
    </row>
    <row r="3067" ht="12.75">
      <c r="A3067" s="8"/>
    </row>
    <row r="3068" ht="12.75">
      <c r="A3068" s="8"/>
    </row>
    <row r="3069" ht="12.75">
      <c r="A3069" s="8"/>
    </row>
    <row r="3070" ht="12.75">
      <c r="A3070" s="8"/>
    </row>
    <row r="3071" ht="12.75">
      <c r="A3071" s="8"/>
    </row>
    <row r="3072" ht="12.75">
      <c r="A3072" s="8"/>
    </row>
    <row r="3073" ht="12.75">
      <c r="A3073" s="8"/>
    </row>
    <row r="3074" ht="12.75">
      <c r="A3074" s="8"/>
    </row>
    <row r="3075" ht="12.75">
      <c r="A3075" s="8"/>
    </row>
    <row r="3076" ht="12.75">
      <c r="A3076" s="8"/>
    </row>
    <row r="3077" ht="12.75">
      <c r="A3077" s="8"/>
    </row>
    <row r="3078" ht="12.75">
      <c r="A3078" s="8"/>
    </row>
    <row r="3079" ht="12.75">
      <c r="A3079" s="8"/>
    </row>
    <row r="3080" ht="12.75">
      <c r="A3080" s="8"/>
    </row>
    <row r="3081" ht="12.75">
      <c r="A3081" s="8"/>
    </row>
    <row r="3082" ht="12.75">
      <c r="A3082" s="8"/>
    </row>
    <row r="3083" ht="12.75">
      <c r="A3083" s="8"/>
    </row>
    <row r="3084" ht="12.75">
      <c r="A3084" s="8"/>
    </row>
    <row r="3085" ht="12.75">
      <c r="A3085" s="8"/>
    </row>
    <row r="3086" ht="12.75">
      <c r="A3086" s="8"/>
    </row>
    <row r="3087" ht="12.75">
      <c r="A3087" s="8"/>
    </row>
    <row r="3088" ht="12.75">
      <c r="A3088" s="8"/>
    </row>
    <row r="3089" ht="12.75">
      <c r="A3089" s="8"/>
    </row>
    <row r="3090" ht="12.75">
      <c r="A3090" s="8"/>
    </row>
    <row r="3091" ht="12.75">
      <c r="A3091" s="8"/>
    </row>
    <row r="3092" ht="12.75">
      <c r="A3092" s="8"/>
    </row>
    <row r="3093" ht="12.75">
      <c r="A3093" s="8"/>
    </row>
    <row r="3094" ht="12.75">
      <c r="A3094" s="8"/>
    </row>
    <row r="3095" ht="12.75">
      <c r="A3095" s="8"/>
    </row>
    <row r="3096" ht="12.75">
      <c r="A3096" s="8"/>
    </row>
    <row r="3097" ht="12.75">
      <c r="A3097" s="8"/>
    </row>
    <row r="3098" ht="12.75">
      <c r="A3098" s="8"/>
    </row>
    <row r="3099" ht="12.75">
      <c r="A3099" s="8"/>
    </row>
    <row r="3100" ht="12.75">
      <c r="A3100" s="8"/>
    </row>
    <row r="3101" ht="12.75">
      <c r="A3101" s="8"/>
    </row>
    <row r="3102" ht="12.75">
      <c r="A3102" s="8"/>
    </row>
    <row r="3103" ht="12.75">
      <c r="A3103" s="8"/>
    </row>
    <row r="3104" ht="12.75">
      <c r="A3104" s="8"/>
    </row>
    <row r="3105" ht="12.75">
      <c r="A3105" s="8"/>
    </row>
    <row r="3106" ht="12.75">
      <c r="A3106" s="8"/>
    </row>
    <row r="3107" ht="12.75">
      <c r="A3107" s="8"/>
    </row>
    <row r="3108" ht="12.75">
      <c r="A3108" s="8"/>
    </row>
    <row r="3109" ht="12.75">
      <c r="A3109" s="8"/>
    </row>
    <row r="3110" ht="12.75">
      <c r="A3110" s="8"/>
    </row>
    <row r="3111" ht="12.75">
      <c r="A3111" s="8"/>
    </row>
    <row r="3112" ht="12.75">
      <c r="A3112" s="8"/>
    </row>
    <row r="3113" ht="12.75">
      <c r="A3113" s="8"/>
    </row>
    <row r="3114" ht="12.75">
      <c r="A3114" s="8"/>
    </row>
    <row r="3115" ht="12.75">
      <c r="A3115" s="8"/>
    </row>
    <row r="3116" ht="12.75">
      <c r="A3116" s="8"/>
    </row>
    <row r="3117" ht="12.75">
      <c r="A3117" s="8"/>
    </row>
    <row r="3118" ht="12.75">
      <c r="A3118" s="8"/>
    </row>
    <row r="3119" ht="12.75">
      <c r="A3119" s="8"/>
    </row>
    <row r="3120" ht="12.75">
      <c r="A3120" s="8"/>
    </row>
    <row r="3121" ht="12.75">
      <c r="A3121" s="8"/>
    </row>
    <row r="3122" ht="12.75">
      <c r="A3122" s="8"/>
    </row>
    <row r="3123" ht="12.75">
      <c r="A3123" s="8"/>
    </row>
    <row r="3124" ht="12.75">
      <c r="A3124" s="8"/>
    </row>
    <row r="3125" ht="12.75">
      <c r="A3125" s="8"/>
    </row>
    <row r="3126" ht="12.75">
      <c r="A3126" s="8"/>
    </row>
    <row r="3127" ht="12.75">
      <c r="A3127" s="8"/>
    </row>
    <row r="3128" ht="12.75">
      <c r="A3128" s="8"/>
    </row>
    <row r="3129" ht="12.75">
      <c r="A3129" s="8"/>
    </row>
    <row r="3130" ht="12.75">
      <c r="A3130" s="8"/>
    </row>
    <row r="3131" ht="12.75">
      <c r="A3131" s="8"/>
    </row>
    <row r="3132" ht="12.75">
      <c r="A3132" s="8"/>
    </row>
    <row r="3133" ht="12.75">
      <c r="A3133" s="8"/>
    </row>
    <row r="3134" ht="12.75">
      <c r="A3134" s="8"/>
    </row>
    <row r="3135" ht="12.75">
      <c r="A3135" s="8"/>
    </row>
    <row r="3136" ht="12.75">
      <c r="A3136" s="8"/>
    </row>
    <row r="3137" ht="12.75">
      <c r="A3137" s="8"/>
    </row>
    <row r="3138" ht="12.75">
      <c r="A3138" s="8"/>
    </row>
    <row r="3139" ht="12.75">
      <c r="A3139" s="8"/>
    </row>
    <row r="3140" ht="12.75">
      <c r="A3140" s="8"/>
    </row>
    <row r="3141" ht="12.75">
      <c r="A3141" s="8"/>
    </row>
    <row r="3142" ht="12.75">
      <c r="A3142" s="8"/>
    </row>
    <row r="3143" ht="12.75">
      <c r="A3143" s="8"/>
    </row>
    <row r="3144" ht="12.75">
      <c r="A3144" s="8"/>
    </row>
    <row r="3145" ht="12.75">
      <c r="A3145" s="8"/>
    </row>
    <row r="3146" ht="12.75">
      <c r="A3146" s="8"/>
    </row>
    <row r="3147" ht="12.75">
      <c r="A3147" s="8"/>
    </row>
    <row r="3148" ht="12.75">
      <c r="A3148" s="8"/>
    </row>
    <row r="3149" ht="12.75">
      <c r="A3149" s="8"/>
    </row>
    <row r="3150" ht="12.75">
      <c r="A3150" s="8"/>
    </row>
    <row r="3151" ht="12.75">
      <c r="A3151" s="8"/>
    </row>
    <row r="3152" ht="12.75">
      <c r="A3152" s="8"/>
    </row>
    <row r="3153" ht="12.75">
      <c r="A3153" s="8"/>
    </row>
    <row r="3154" ht="12.75">
      <c r="A3154" s="8"/>
    </row>
    <row r="3155" ht="12.75">
      <c r="A3155" s="8"/>
    </row>
    <row r="3156" ht="12.75">
      <c r="A3156" s="8"/>
    </row>
    <row r="3157" ht="12.75">
      <c r="A3157" s="8"/>
    </row>
    <row r="3158" ht="12.75">
      <c r="A3158" s="8"/>
    </row>
    <row r="3159" ht="12.75">
      <c r="A3159" s="8"/>
    </row>
    <row r="3160" ht="12.75">
      <c r="A3160" s="8"/>
    </row>
    <row r="3161" ht="12.75">
      <c r="A3161" s="8"/>
    </row>
    <row r="3162" ht="12.75">
      <c r="A3162" s="8"/>
    </row>
    <row r="3163" ht="12.75">
      <c r="A3163" s="8"/>
    </row>
    <row r="3164" ht="12.75">
      <c r="A3164" s="8"/>
    </row>
    <row r="3165" ht="12.75">
      <c r="A3165" s="8"/>
    </row>
    <row r="3166" ht="12.75">
      <c r="A3166" s="8"/>
    </row>
    <row r="3167" ht="12.75">
      <c r="A3167" s="8"/>
    </row>
    <row r="3168" ht="12.75">
      <c r="A3168" s="8"/>
    </row>
    <row r="3169" ht="12.75">
      <c r="A3169" s="8"/>
    </row>
    <row r="3170" ht="12.75">
      <c r="A3170" s="8"/>
    </row>
    <row r="3171" ht="12.75">
      <c r="A3171" s="8"/>
    </row>
    <row r="3172" ht="12.75">
      <c r="A3172" s="8"/>
    </row>
    <row r="3173" ht="12.75">
      <c r="A3173" s="8"/>
    </row>
    <row r="3174" ht="12.75">
      <c r="A3174" s="8"/>
    </row>
    <row r="3175" ht="12.75">
      <c r="A3175" s="8"/>
    </row>
    <row r="3176" ht="12.75">
      <c r="A3176" s="8"/>
    </row>
    <row r="3177" ht="12.75">
      <c r="A3177" s="8"/>
    </row>
    <row r="3178" ht="12.75">
      <c r="A3178" s="8"/>
    </row>
    <row r="3179" ht="12.75">
      <c r="A3179" s="8"/>
    </row>
    <row r="3180" ht="12.75">
      <c r="A3180" s="8"/>
    </row>
    <row r="3181" ht="12.75">
      <c r="A3181" s="8"/>
    </row>
    <row r="3182" ht="12.75">
      <c r="A3182" s="8"/>
    </row>
    <row r="3183" ht="12.75">
      <c r="A3183" s="8"/>
    </row>
    <row r="3184" ht="12.75">
      <c r="A3184" s="8"/>
    </row>
    <row r="3185" ht="12.75">
      <c r="A3185" s="8"/>
    </row>
    <row r="3186" ht="12.75">
      <c r="A3186" s="8"/>
    </row>
    <row r="3187" ht="12.75">
      <c r="A3187" s="8"/>
    </row>
    <row r="3188" ht="12.75">
      <c r="A3188" s="8"/>
    </row>
    <row r="3189" ht="12.75">
      <c r="A3189" s="8"/>
    </row>
    <row r="3190" ht="12.75">
      <c r="A3190" s="8"/>
    </row>
    <row r="3191" ht="12.75">
      <c r="A3191" s="8"/>
    </row>
    <row r="3192" ht="12.75">
      <c r="A3192" s="8"/>
    </row>
    <row r="3193" ht="12.75">
      <c r="A3193" s="8"/>
    </row>
    <row r="3194" ht="12.75">
      <c r="A3194" s="8"/>
    </row>
    <row r="3195" ht="12.75">
      <c r="A3195" s="8"/>
    </row>
    <row r="3196" ht="12.75">
      <c r="A3196" s="8"/>
    </row>
    <row r="3197" ht="12.75">
      <c r="A3197" s="8"/>
    </row>
    <row r="3198" ht="12.75">
      <c r="A3198" s="8"/>
    </row>
    <row r="3199" ht="12.75">
      <c r="A3199" s="8"/>
    </row>
    <row r="3200" ht="12.75">
      <c r="A3200" s="8"/>
    </row>
    <row r="3201" ht="12.75">
      <c r="A3201" s="8"/>
    </row>
    <row r="3202" ht="12.75">
      <c r="A3202" s="8"/>
    </row>
    <row r="3203" ht="12.75">
      <c r="A3203" s="8"/>
    </row>
    <row r="3204" ht="12.75">
      <c r="A3204" s="8"/>
    </row>
    <row r="3205" ht="12.75">
      <c r="A3205" s="8"/>
    </row>
    <row r="3206" ht="12.75">
      <c r="A3206" s="8"/>
    </row>
    <row r="3207" ht="12.75">
      <c r="A3207" s="8"/>
    </row>
    <row r="3208" ht="12.75">
      <c r="A3208" s="8"/>
    </row>
    <row r="3209" ht="12.75">
      <c r="A3209" s="8"/>
    </row>
    <row r="3210" ht="12.75">
      <c r="A3210" s="8"/>
    </row>
    <row r="3211" ht="12.75">
      <c r="A3211" s="8"/>
    </row>
    <row r="3212" ht="12.75">
      <c r="A3212" s="8"/>
    </row>
    <row r="3213" ht="12.75">
      <c r="A3213" s="8"/>
    </row>
    <row r="3214" ht="12.75">
      <c r="A3214" s="8"/>
    </row>
    <row r="3215" ht="12.75">
      <c r="A3215" s="8"/>
    </row>
    <row r="3216" ht="12.75">
      <c r="A3216" s="8"/>
    </row>
    <row r="3217" ht="12.75">
      <c r="A3217" s="8"/>
    </row>
    <row r="3218" ht="12.75">
      <c r="A3218" s="8"/>
    </row>
    <row r="3219" ht="12.75">
      <c r="A3219" s="8"/>
    </row>
    <row r="3220" ht="12.75">
      <c r="A3220" s="8"/>
    </row>
    <row r="3221" ht="12.75">
      <c r="A3221" s="8"/>
    </row>
    <row r="3222" ht="12.75">
      <c r="A3222" s="8"/>
    </row>
    <row r="3223" ht="12.75">
      <c r="A3223" s="8"/>
    </row>
    <row r="3224" ht="12.75">
      <c r="A3224" s="8"/>
    </row>
    <row r="3225" ht="12.75">
      <c r="A3225" s="8"/>
    </row>
    <row r="3226" ht="12.75">
      <c r="A3226" s="8"/>
    </row>
    <row r="3227" ht="12.75">
      <c r="A3227" s="8"/>
    </row>
    <row r="3228" ht="12.75">
      <c r="A3228" s="8"/>
    </row>
    <row r="3229" ht="12.75">
      <c r="A3229" s="8"/>
    </row>
    <row r="3230" ht="12.75">
      <c r="A3230" s="8"/>
    </row>
    <row r="3231" ht="12.75">
      <c r="A3231" s="8"/>
    </row>
    <row r="3232" ht="12.75">
      <c r="A3232" s="8"/>
    </row>
    <row r="3233" ht="12.75">
      <c r="A3233" s="8"/>
    </row>
    <row r="3234" ht="12.75">
      <c r="A3234" s="8"/>
    </row>
    <row r="3235" ht="12.75">
      <c r="A3235" s="8"/>
    </row>
    <row r="3236" ht="12.75">
      <c r="A3236" s="8"/>
    </row>
    <row r="3237" ht="12.75">
      <c r="A3237" s="8"/>
    </row>
    <row r="3238" ht="12.75">
      <c r="A3238" s="8"/>
    </row>
    <row r="3239" ht="12.75">
      <c r="A3239" s="8"/>
    </row>
    <row r="3240" ht="12.75">
      <c r="A3240" s="8"/>
    </row>
    <row r="3241" ht="12.75">
      <c r="A3241" s="8"/>
    </row>
    <row r="3242" ht="12.75">
      <c r="A3242" s="8"/>
    </row>
    <row r="3243" ht="12.75">
      <c r="A3243" s="8"/>
    </row>
    <row r="3244" ht="12.75">
      <c r="A3244" s="8"/>
    </row>
    <row r="3245" ht="12.75">
      <c r="A3245" s="8"/>
    </row>
    <row r="3246" ht="12.75">
      <c r="A3246" s="8"/>
    </row>
    <row r="3247" ht="12.75">
      <c r="A3247" s="8"/>
    </row>
    <row r="3248" ht="12.75">
      <c r="A3248" s="8"/>
    </row>
    <row r="3249" ht="12.75">
      <c r="A3249" s="8"/>
    </row>
    <row r="3250" ht="12.75">
      <c r="A3250" s="8"/>
    </row>
    <row r="3251" ht="12.75">
      <c r="A3251" s="8"/>
    </row>
    <row r="3252" ht="12.75">
      <c r="A3252" s="8"/>
    </row>
    <row r="3253" ht="12.75">
      <c r="A3253" s="8"/>
    </row>
    <row r="3254" ht="12.75">
      <c r="A3254" s="8"/>
    </row>
    <row r="3255" ht="12.75">
      <c r="A3255" s="8"/>
    </row>
    <row r="3256" ht="12.75">
      <c r="A3256" s="8"/>
    </row>
    <row r="3257" ht="12.75">
      <c r="A3257" s="8"/>
    </row>
    <row r="3258" ht="12.75">
      <c r="A3258" s="8"/>
    </row>
    <row r="3259" ht="12.75">
      <c r="A3259" s="8"/>
    </row>
    <row r="3260" ht="12.75">
      <c r="A3260" s="8"/>
    </row>
    <row r="3261" ht="12.75">
      <c r="A3261" s="8"/>
    </row>
    <row r="3262" ht="12.75">
      <c r="A3262" s="8"/>
    </row>
    <row r="3263" ht="12.75">
      <c r="A3263" s="8"/>
    </row>
    <row r="3264" ht="12.75">
      <c r="A3264" s="8"/>
    </row>
    <row r="3265" ht="12.75">
      <c r="A3265" s="8"/>
    </row>
    <row r="3266" ht="12.75">
      <c r="A3266" s="8"/>
    </row>
    <row r="3267" ht="12.75">
      <c r="A3267" s="8"/>
    </row>
    <row r="3268" ht="12.75">
      <c r="A3268" s="8"/>
    </row>
    <row r="3269" ht="12.75">
      <c r="A3269" s="8"/>
    </row>
    <row r="3270" ht="12.75">
      <c r="A3270" s="8"/>
    </row>
    <row r="3271" ht="12.75">
      <c r="A3271" s="8"/>
    </row>
    <row r="3272" ht="12.75">
      <c r="A3272" s="8"/>
    </row>
    <row r="3273" ht="12.75">
      <c r="A3273" s="8"/>
    </row>
    <row r="3274" ht="12.75">
      <c r="A3274" s="8"/>
    </row>
    <row r="3275" ht="12.75">
      <c r="A3275" s="8"/>
    </row>
    <row r="3276" ht="12.75">
      <c r="A3276" s="8"/>
    </row>
    <row r="3277" ht="12.75">
      <c r="A3277" s="8"/>
    </row>
    <row r="3278" ht="12.75">
      <c r="A3278" s="8"/>
    </row>
    <row r="3279" ht="12.75">
      <c r="A3279" s="8"/>
    </row>
    <row r="3280" ht="12.75">
      <c r="A3280" s="8"/>
    </row>
    <row r="3281" ht="12.75">
      <c r="A3281" s="8"/>
    </row>
    <row r="3282" ht="12.75">
      <c r="A3282" s="8"/>
    </row>
    <row r="3283" ht="12.75">
      <c r="A3283" s="8"/>
    </row>
    <row r="3284" ht="12.75">
      <c r="A3284" s="8"/>
    </row>
    <row r="3285" ht="12.75">
      <c r="A3285" s="8"/>
    </row>
    <row r="3286" ht="12.75">
      <c r="A3286" s="8"/>
    </row>
    <row r="3287" ht="12.75">
      <c r="A3287" s="8"/>
    </row>
    <row r="3288" ht="12.75">
      <c r="A3288" s="8"/>
    </row>
    <row r="3289" ht="12.75">
      <c r="A3289" s="8"/>
    </row>
    <row r="3290" ht="12.75">
      <c r="A3290" s="8"/>
    </row>
    <row r="3291" ht="12.75">
      <c r="A3291" s="8"/>
    </row>
    <row r="3292" ht="12.75">
      <c r="A3292" s="8"/>
    </row>
    <row r="3293" ht="12.75">
      <c r="A3293" s="8"/>
    </row>
    <row r="3294" ht="12.75">
      <c r="A3294" s="8"/>
    </row>
    <row r="3295" ht="12.75">
      <c r="A3295" s="8"/>
    </row>
    <row r="3296" ht="12.75">
      <c r="A3296" s="8"/>
    </row>
    <row r="3297" ht="12.75">
      <c r="A3297" s="8"/>
    </row>
    <row r="3298" ht="12.75">
      <c r="A3298" s="8"/>
    </row>
    <row r="3299" ht="12.75">
      <c r="A3299" s="8"/>
    </row>
    <row r="3300" ht="12.75">
      <c r="A3300" s="8"/>
    </row>
    <row r="3301" ht="12.75">
      <c r="A3301" s="8"/>
    </row>
    <row r="3302" ht="12.75">
      <c r="A3302" s="8"/>
    </row>
    <row r="3303" ht="12.75">
      <c r="A3303" s="8"/>
    </row>
    <row r="3304" ht="12.75">
      <c r="A3304" s="8"/>
    </row>
    <row r="3305" ht="12.75">
      <c r="A3305" s="8"/>
    </row>
    <row r="3306" ht="12.75">
      <c r="A3306" s="8"/>
    </row>
    <row r="3307" ht="12.75">
      <c r="A3307" s="8"/>
    </row>
    <row r="3308" ht="12.75">
      <c r="A3308" s="8"/>
    </row>
    <row r="3309" ht="12.75">
      <c r="A3309" s="8"/>
    </row>
    <row r="3310" ht="12.75">
      <c r="A3310" s="8"/>
    </row>
    <row r="3311" ht="12.75">
      <c r="A3311" s="8"/>
    </row>
    <row r="3312" ht="12.75">
      <c r="A3312" s="8"/>
    </row>
    <row r="3313" ht="12.75">
      <c r="A3313" s="8"/>
    </row>
    <row r="3314" ht="12.75">
      <c r="A3314" s="8"/>
    </row>
    <row r="3315" ht="12.75">
      <c r="A3315" s="8"/>
    </row>
    <row r="3316" ht="12.75">
      <c r="A3316" s="8"/>
    </row>
    <row r="3317" ht="12.75">
      <c r="A3317" s="8"/>
    </row>
    <row r="3318" ht="12.75">
      <c r="A3318" s="8"/>
    </row>
    <row r="3319" ht="12.75">
      <c r="A3319" s="8"/>
    </row>
    <row r="3320" ht="12.75">
      <c r="A3320" s="8"/>
    </row>
    <row r="3321" ht="12.75">
      <c r="A3321" s="8"/>
    </row>
    <row r="3322" ht="12.75">
      <c r="A3322" s="8"/>
    </row>
    <row r="3323" ht="12.75">
      <c r="A3323" s="8"/>
    </row>
    <row r="3324" ht="12.75">
      <c r="A3324" s="8"/>
    </row>
    <row r="3325" ht="12.75">
      <c r="A3325" s="8"/>
    </row>
    <row r="3326" ht="12.75">
      <c r="A3326" s="8"/>
    </row>
    <row r="3327" ht="12.75">
      <c r="A3327" s="8"/>
    </row>
    <row r="3328" ht="12.75">
      <c r="A3328" s="8"/>
    </row>
    <row r="3329" ht="12.75">
      <c r="A3329" s="8"/>
    </row>
    <row r="3330" ht="12.75">
      <c r="A3330" s="8"/>
    </row>
    <row r="3331" ht="12.75">
      <c r="A3331" s="8"/>
    </row>
    <row r="3332" ht="12.75">
      <c r="A3332" s="8"/>
    </row>
    <row r="3333" ht="12.75">
      <c r="A3333" s="8"/>
    </row>
    <row r="3334" ht="12.75">
      <c r="A3334" s="8"/>
    </row>
    <row r="3335" ht="12.75">
      <c r="A3335" s="8"/>
    </row>
    <row r="3336" ht="12.75">
      <c r="A3336" s="8"/>
    </row>
    <row r="3337" ht="12.75">
      <c r="A3337" s="8"/>
    </row>
    <row r="3338" ht="12.75">
      <c r="A3338" s="8"/>
    </row>
    <row r="3339" ht="12.75">
      <c r="A3339" s="8"/>
    </row>
    <row r="3340" ht="12.75">
      <c r="A3340" s="8"/>
    </row>
    <row r="3341" ht="12.75">
      <c r="A3341" s="8"/>
    </row>
    <row r="3342" ht="12.75">
      <c r="A3342" s="8"/>
    </row>
    <row r="3343" ht="12.75">
      <c r="A3343" s="8"/>
    </row>
    <row r="3344" ht="12.75">
      <c r="A3344" s="8"/>
    </row>
    <row r="3345" ht="12.75">
      <c r="A3345" s="8"/>
    </row>
    <row r="3346" ht="12.75">
      <c r="A3346" s="8"/>
    </row>
    <row r="3347" ht="12.75">
      <c r="A3347" s="8"/>
    </row>
    <row r="3348" ht="12.75">
      <c r="A3348" s="8"/>
    </row>
    <row r="3349" ht="12.75">
      <c r="A3349" s="8"/>
    </row>
    <row r="3350" ht="12.75">
      <c r="A3350" s="8"/>
    </row>
    <row r="3351" ht="12.75">
      <c r="A3351" s="8"/>
    </row>
    <row r="3352" ht="12.75">
      <c r="A3352" s="8"/>
    </row>
    <row r="3353" ht="12.75">
      <c r="A3353" s="8"/>
    </row>
    <row r="3354" ht="12.75">
      <c r="A3354" s="8"/>
    </row>
    <row r="3355" ht="12.75">
      <c r="A3355" s="8"/>
    </row>
    <row r="3356" ht="12.75">
      <c r="A3356" s="8"/>
    </row>
    <row r="3357" ht="12.75">
      <c r="A3357" s="8"/>
    </row>
    <row r="3358" ht="12.75">
      <c r="A3358" s="8"/>
    </row>
    <row r="3359" ht="12.75">
      <c r="A3359" s="8"/>
    </row>
    <row r="3360" ht="12.75">
      <c r="A3360" s="8"/>
    </row>
    <row r="3361" ht="12.75">
      <c r="A3361" s="8"/>
    </row>
    <row r="3362" ht="12.75">
      <c r="A3362" s="8"/>
    </row>
    <row r="3363" ht="12.75">
      <c r="A3363" s="8"/>
    </row>
    <row r="3364" ht="12.75">
      <c r="A3364" s="8"/>
    </row>
    <row r="3365" ht="12.75">
      <c r="A3365" s="8"/>
    </row>
    <row r="3366" ht="12.75">
      <c r="A3366" s="8"/>
    </row>
    <row r="3367" ht="12.75">
      <c r="A3367" s="8"/>
    </row>
    <row r="3368" ht="12.75">
      <c r="A3368" s="8"/>
    </row>
    <row r="3369" ht="12.75">
      <c r="A3369" s="8"/>
    </row>
    <row r="3370" ht="12.75">
      <c r="A3370" s="8"/>
    </row>
    <row r="3371" ht="12.75">
      <c r="A3371" s="8"/>
    </row>
    <row r="3372" ht="12.75">
      <c r="A3372" s="8"/>
    </row>
    <row r="3373" ht="12.75">
      <c r="A3373" s="8"/>
    </row>
    <row r="3374" ht="12.75">
      <c r="A3374" s="8"/>
    </row>
    <row r="3375" ht="12.75">
      <c r="A3375" s="8"/>
    </row>
    <row r="3376" ht="12.75">
      <c r="A3376" s="8"/>
    </row>
    <row r="3377" ht="12.75">
      <c r="A3377" s="8"/>
    </row>
    <row r="3378" ht="12.75">
      <c r="A3378" s="8"/>
    </row>
    <row r="3379" ht="12.75">
      <c r="A3379" s="8"/>
    </row>
    <row r="3380" ht="12.75">
      <c r="A3380" s="8"/>
    </row>
    <row r="3381" ht="12.75">
      <c r="A3381" s="8"/>
    </row>
    <row r="3382" ht="12.75">
      <c r="A3382" s="8"/>
    </row>
    <row r="3383" ht="12.75">
      <c r="A3383" s="8"/>
    </row>
    <row r="3384" ht="12.75">
      <c r="A3384" s="8"/>
    </row>
    <row r="3385" ht="12.75">
      <c r="A3385" s="8"/>
    </row>
    <row r="3386" ht="12.75">
      <c r="A3386" s="8"/>
    </row>
    <row r="3387" ht="12.75">
      <c r="A3387" s="8"/>
    </row>
    <row r="3388" ht="12.75">
      <c r="A3388" s="8"/>
    </row>
    <row r="3389" ht="12.75">
      <c r="A3389" s="8"/>
    </row>
    <row r="3390" ht="12.75">
      <c r="A3390" s="8"/>
    </row>
    <row r="3391" ht="12.75">
      <c r="A3391" s="8"/>
    </row>
    <row r="3392" ht="12.75">
      <c r="A3392" s="8"/>
    </row>
    <row r="3393" ht="12.75">
      <c r="A3393" s="8"/>
    </row>
    <row r="3394" ht="12.75">
      <c r="A3394" s="8"/>
    </row>
    <row r="3395" ht="12.75">
      <c r="A3395" s="8"/>
    </row>
    <row r="3396" ht="12.75">
      <c r="A3396" s="8"/>
    </row>
    <row r="3397" ht="12.75">
      <c r="A3397" s="8"/>
    </row>
    <row r="3398" ht="12.75">
      <c r="A3398" s="8"/>
    </row>
    <row r="3399" ht="12.75">
      <c r="A3399" s="8"/>
    </row>
    <row r="3400" ht="12.75">
      <c r="A3400" s="8"/>
    </row>
    <row r="3401" ht="12.75">
      <c r="A3401" s="8"/>
    </row>
    <row r="3402" ht="12.75">
      <c r="A3402" s="8"/>
    </row>
    <row r="3403" ht="12.75">
      <c r="A3403" s="8"/>
    </row>
    <row r="3404" ht="12.75">
      <c r="A3404" s="8"/>
    </row>
    <row r="3405" ht="12.75">
      <c r="A3405" s="8"/>
    </row>
    <row r="3406" ht="12.75">
      <c r="A3406" s="8"/>
    </row>
    <row r="3407" ht="12.75">
      <c r="A3407" s="8"/>
    </row>
    <row r="3408" ht="12.75">
      <c r="A3408" s="8"/>
    </row>
    <row r="3409" ht="12.75">
      <c r="A3409" s="8"/>
    </row>
    <row r="3410" ht="12.75">
      <c r="A3410" s="8"/>
    </row>
    <row r="3411" ht="12.75">
      <c r="A3411" s="8"/>
    </row>
    <row r="3412" ht="12.75">
      <c r="A3412" s="8"/>
    </row>
    <row r="3413" ht="12.75">
      <c r="A3413" s="8"/>
    </row>
    <row r="3414" ht="12.75">
      <c r="A3414" s="8"/>
    </row>
    <row r="3415" ht="12.75">
      <c r="A3415" s="8"/>
    </row>
    <row r="3416" ht="12.75">
      <c r="A3416" s="8"/>
    </row>
    <row r="3417" ht="12.75">
      <c r="A3417" s="8"/>
    </row>
    <row r="3418" ht="12.75">
      <c r="A3418" s="8"/>
    </row>
    <row r="3419" ht="12.75">
      <c r="A3419" s="8"/>
    </row>
    <row r="3420" ht="12.75">
      <c r="A3420" s="8"/>
    </row>
    <row r="3421" ht="12.75">
      <c r="A3421" s="8"/>
    </row>
    <row r="3422" ht="12.75">
      <c r="A3422" s="8"/>
    </row>
    <row r="3423" ht="12.75">
      <c r="A3423" s="8"/>
    </row>
    <row r="3424" ht="12.75">
      <c r="A3424" s="8"/>
    </row>
    <row r="3425" ht="12.75">
      <c r="A3425" s="8"/>
    </row>
    <row r="3426" ht="12.75">
      <c r="A3426" s="8"/>
    </row>
    <row r="3427" ht="12.75">
      <c r="A3427" s="8"/>
    </row>
    <row r="3428" ht="12.75">
      <c r="A3428" s="8"/>
    </row>
    <row r="3429" ht="12.75">
      <c r="A3429" s="8"/>
    </row>
    <row r="3430" ht="12.75">
      <c r="A3430" s="8"/>
    </row>
    <row r="3431" ht="12.75">
      <c r="A3431" s="8"/>
    </row>
    <row r="3432" ht="12.75">
      <c r="A3432" s="8"/>
    </row>
    <row r="3433" ht="12.75">
      <c r="A3433" s="8"/>
    </row>
    <row r="3434" ht="12.75">
      <c r="A3434" s="8"/>
    </row>
    <row r="3435" ht="12.75">
      <c r="A3435" s="8"/>
    </row>
    <row r="3436" ht="12.75">
      <c r="A3436" s="8"/>
    </row>
    <row r="3437" ht="12.75">
      <c r="A3437" s="8"/>
    </row>
    <row r="3438" ht="12.75">
      <c r="A3438" s="8"/>
    </row>
    <row r="3439" ht="12.75">
      <c r="A3439" s="8"/>
    </row>
    <row r="3440" ht="12.75">
      <c r="A3440" s="8"/>
    </row>
    <row r="3441" ht="12.75">
      <c r="A3441" s="8"/>
    </row>
    <row r="3442" ht="12.75">
      <c r="A3442" s="8"/>
    </row>
    <row r="3443" ht="12.75">
      <c r="A3443" s="8"/>
    </row>
    <row r="3444" ht="12.75">
      <c r="A3444" s="8"/>
    </row>
    <row r="3445" ht="12.75">
      <c r="A3445" s="8"/>
    </row>
    <row r="3446" ht="12.75">
      <c r="A3446" s="8"/>
    </row>
    <row r="3447" ht="12.75">
      <c r="A3447" s="8"/>
    </row>
    <row r="3448" ht="12.75">
      <c r="A3448" s="8"/>
    </row>
    <row r="3449" ht="12.75">
      <c r="A3449" s="8"/>
    </row>
    <row r="3450" ht="12.75">
      <c r="A3450" s="8"/>
    </row>
    <row r="3451" ht="12.75">
      <c r="A3451" s="8"/>
    </row>
    <row r="3452" ht="12.75">
      <c r="A3452" s="8"/>
    </row>
    <row r="3453" ht="12.75">
      <c r="A3453" s="8"/>
    </row>
    <row r="3454" ht="12.75">
      <c r="A3454" s="8"/>
    </row>
    <row r="3455" ht="12.75">
      <c r="A3455" s="8"/>
    </row>
    <row r="3456" ht="12.75">
      <c r="A3456" s="8"/>
    </row>
    <row r="3457" ht="12.75">
      <c r="A3457" s="8"/>
    </row>
    <row r="3458" ht="12.75">
      <c r="A3458" s="8"/>
    </row>
    <row r="3459" ht="12.75">
      <c r="A3459" s="8"/>
    </row>
    <row r="3460" ht="12.75">
      <c r="A3460" s="8"/>
    </row>
    <row r="3461" ht="12.75">
      <c r="A3461" s="8"/>
    </row>
    <row r="3462" ht="12.75">
      <c r="A3462" s="8"/>
    </row>
    <row r="3463" ht="12.75">
      <c r="A3463" s="8"/>
    </row>
    <row r="3464" ht="12.75">
      <c r="A3464" s="8"/>
    </row>
    <row r="3465" ht="12.75">
      <c r="A3465" s="8"/>
    </row>
    <row r="3466" ht="12.75">
      <c r="A3466" s="8"/>
    </row>
    <row r="3467" ht="12.75">
      <c r="A3467" s="8"/>
    </row>
    <row r="3468" ht="12.75">
      <c r="A3468" s="8"/>
    </row>
    <row r="3469" ht="12.75">
      <c r="A3469" s="8"/>
    </row>
    <row r="3470" ht="12.75">
      <c r="A3470" s="8"/>
    </row>
    <row r="3471" ht="12.75">
      <c r="A3471" s="8"/>
    </row>
    <row r="3472" ht="12.75">
      <c r="A3472" s="8"/>
    </row>
    <row r="3473" ht="12.75">
      <c r="A3473" s="8"/>
    </row>
    <row r="3474" ht="12.75">
      <c r="A3474" s="8"/>
    </row>
    <row r="3475" ht="12.75">
      <c r="A3475" s="8"/>
    </row>
    <row r="3476" ht="12.75">
      <c r="A3476" s="8"/>
    </row>
    <row r="3477" ht="12.75">
      <c r="A3477" s="8"/>
    </row>
    <row r="3478" ht="12.75">
      <c r="A3478" s="8"/>
    </row>
    <row r="3479" ht="12.75">
      <c r="A3479" s="8"/>
    </row>
    <row r="3480" ht="12.75">
      <c r="A3480" s="8"/>
    </row>
    <row r="3481" ht="12.75">
      <c r="A3481" s="8"/>
    </row>
    <row r="3482" ht="12.75">
      <c r="A3482" s="8"/>
    </row>
    <row r="3483" ht="12.75">
      <c r="A3483" s="8"/>
    </row>
    <row r="3484" ht="12.75">
      <c r="A3484" s="8"/>
    </row>
    <row r="3485" ht="12.75">
      <c r="A3485" s="8"/>
    </row>
    <row r="3486" ht="12.75">
      <c r="A3486" s="8"/>
    </row>
    <row r="3487" ht="12.75">
      <c r="A3487" s="8"/>
    </row>
    <row r="3488" ht="12.75">
      <c r="A3488" s="8"/>
    </row>
    <row r="3489" ht="12.75">
      <c r="A3489" s="8"/>
    </row>
    <row r="3490" ht="12.75">
      <c r="A3490" s="8"/>
    </row>
    <row r="3491" ht="12.75">
      <c r="A3491" s="8"/>
    </row>
    <row r="3492" ht="12.75">
      <c r="A3492" s="8"/>
    </row>
    <row r="3493" ht="12.75">
      <c r="A3493" s="8"/>
    </row>
    <row r="3494" ht="12.75">
      <c r="A3494" s="8"/>
    </row>
    <row r="3495" ht="12.75">
      <c r="A3495" s="8"/>
    </row>
    <row r="3496" ht="12.75">
      <c r="A3496" s="8"/>
    </row>
    <row r="3497" ht="12.75">
      <c r="A3497" s="8"/>
    </row>
    <row r="3498" ht="12.75">
      <c r="A3498" s="8"/>
    </row>
    <row r="3499" ht="12.75">
      <c r="A3499" s="8"/>
    </row>
    <row r="3500" ht="12.75">
      <c r="A3500" s="8"/>
    </row>
    <row r="3501" ht="12.75">
      <c r="A3501" s="8"/>
    </row>
    <row r="3502" ht="12.75">
      <c r="A3502" s="8"/>
    </row>
    <row r="3503" ht="12.75">
      <c r="A3503" s="8"/>
    </row>
    <row r="3504" ht="12.75">
      <c r="A3504" s="8"/>
    </row>
    <row r="3505" ht="12.75">
      <c r="A3505" s="8"/>
    </row>
    <row r="3506" ht="12.75">
      <c r="A3506" s="8"/>
    </row>
    <row r="3507" ht="12.75">
      <c r="A3507" s="8"/>
    </row>
    <row r="3508" ht="12.75">
      <c r="A3508" s="8"/>
    </row>
    <row r="3509" ht="12.75">
      <c r="A3509" s="8"/>
    </row>
    <row r="3510" ht="12.75">
      <c r="A3510" s="8"/>
    </row>
    <row r="3511" ht="12.75">
      <c r="A3511" s="8"/>
    </row>
    <row r="3512" ht="12.75">
      <c r="A3512" s="8"/>
    </row>
    <row r="3513" ht="12.75">
      <c r="A3513" s="8"/>
    </row>
    <row r="3514" ht="12.75">
      <c r="A3514" s="8"/>
    </row>
    <row r="3515" ht="12.75">
      <c r="A3515" s="8"/>
    </row>
    <row r="3516" ht="12.75">
      <c r="A3516" s="8"/>
    </row>
    <row r="3517" ht="12.75">
      <c r="A3517" s="8"/>
    </row>
    <row r="3518" ht="12.75">
      <c r="A3518" s="8"/>
    </row>
    <row r="3519" ht="12.75">
      <c r="A3519" s="8"/>
    </row>
    <row r="3520" ht="12.75">
      <c r="A3520" s="8"/>
    </row>
    <row r="3521" ht="12.75">
      <c r="A3521" s="8"/>
    </row>
    <row r="3522" ht="12.75">
      <c r="A3522" s="8"/>
    </row>
    <row r="3523" ht="12.75">
      <c r="A3523" s="8"/>
    </row>
    <row r="3524" ht="12.75">
      <c r="A3524" s="8"/>
    </row>
    <row r="3525" ht="12.75">
      <c r="A3525" s="8"/>
    </row>
    <row r="3526" ht="12.75">
      <c r="A3526" s="8"/>
    </row>
    <row r="3527" ht="12.75">
      <c r="A3527" s="8"/>
    </row>
    <row r="3528" ht="12.75">
      <c r="A3528" s="8"/>
    </row>
    <row r="3529" ht="12.75">
      <c r="A3529" s="8"/>
    </row>
    <row r="3530" ht="12.75">
      <c r="A3530" s="8"/>
    </row>
    <row r="3531" ht="12.75">
      <c r="A3531" s="8"/>
    </row>
    <row r="3532" ht="12.75">
      <c r="A3532" s="8"/>
    </row>
    <row r="3533" ht="12.75">
      <c r="A3533" s="8"/>
    </row>
    <row r="3534" ht="12.75">
      <c r="A3534" s="8"/>
    </row>
    <row r="3535" ht="12.75">
      <c r="A3535" s="8"/>
    </row>
    <row r="3536" ht="12.75">
      <c r="A3536" s="8"/>
    </row>
    <row r="3537" ht="12.75">
      <c r="A3537" s="8"/>
    </row>
    <row r="3538" ht="12.75">
      <c r="A3538" s="8"/>
    </row>
    <row r="3539" ht="12.75">
      <c r="A3539" s="8"/>
    </row>
    <row r="3540" ht="12.75">
      <c r="A3540" s="8"/>
    </row>
    <row r="3541" ht="12.75">
      <c r="A3541" s="8"/>
    </row>
    <row r="3542" ht="12.75">
      <c r="A3542" s="8"/>
    </row>
    <row r="3543" ht="12.75">
      <c r="A3543" s="8"/>
    </row>
    <row r="3544" ht="12.75">
      <c r="A3544" s="8"/>
    </row>
    <row r="3545" ht="12.75">
      <c r="A3545" s="8"/>
    </row>
    <row r="3546" ht="12.75">
      <c r="A3546" s="8"/>
    </row>
    <row r="3547" ht="12.75">
      <c r="A3547" s="8"/>
    </row>
    <row r="3548" ht="12.75">
      <c r="A3548" s="8"/>
    </row>
    <row r="3549" ht="12.75">
      <c r="A3549" s="8"/>
    </row>
    <row r="3550" ht="12.75">
      <c r="A3550" s="8"/>
    </row>
    <row r="3551" ht="12.75">
      <c r="A3551" s="8"/>
    </row>
    <row r="3552" ht="12.75">
      <c r="A3552" s="8"/>
    </row>
    <row r="3553" ht="12.75">
      <c r="A3553" s="8"/>
    </row>
    <row r="3554" ht="12.75">
      <c r="A3554" s="8"/>
    </row>
    <row r="3555" ht="12.75">
      <c r="A3555" s="8"/>
    </row>
    <row r="3556" ht="12.75">
      <c r="A3556" s="8"/>
    </row>
    <row r="3557" ht="12.75">
      <c r="A3557" s="8"/>
    </row>
    <row r="3558" ht="12.75">
      <c r="A3558" s="8"/>
    </row>
    <row r="3559" ht="12.75">
      <c r="A3559" s="8"/>
    </row>
    <row r="3560" ht="12.75">
      <c r="A3560" s="8"/>
    </row>
    <row r="3561" ht="12.75">
      <c r="A3561" s="8"/>
    </row>
    <row r="3562" ht="12.75">
      <c r="A3562" s="8"/>
    </row>
    <row r="3563" ht="12.75">
      <c r="A3563" s="8"/>
    </row>
    <row r="3564" ht="12.75">
      <c r="A3564" s="8"/>
    </row>
    <row r="3565" ht="12.75">
      <c r="A3565" s="8"/>
    </row>
    <row r="3566" ht="12.75">
      <c r="A3566" s="8"/>
    </row>
    <row r="3567" ht="12.75">
      <c r="A3567" s="8"/>
    </row>
    <row r="3568" ht="12.75">
      <c r="A3568" s="8"/>
    </row>
    <row r="3569" ht="12.75">
      <c r="A3569" s="8"/>
    </row>
    <row r="3570" ht="12.75">
      <c r="A3570" s="8"/>
    </row>
    <row r="3571" ht="12.75">
      <c r="A3571" s="8"/>
    </row>
    <row r="3572" ht="12.75">
      <c r="A3572" s="8"/>
    </row>
    <row r="3573" ht="12.75">
      <c r="A3573" s="8"/>
    </row>
    <row r="3574" ht="12.75">
      <c r="A3574" s="8"/>
    </row>
    <row r="3575" ht="12.75">
      <c r="A3575" s="8"/>
    </row>
    <row r="3576" ht="12.75">
      <c r="A3576" s="8"/>
    </row>
    <row r="3577" ht="12.75">
      <c r="A3577" s="8"/>
    </row>
    <row r="3578" ht="12.75">
      <c r="A3578" s="8"/>
    </row>
    <row r="3579" ht="12.75">
      <c r="A3579" s="8"/>
    </row>
    <row r="3580" ht="12.75">
      <c r="A3580" s="8"/>
    </row>
    <row r="3581" ht="12.75">
      <c r="A3581" s="8"/>
    </row>
    <row r="3582" ht="12.75">
      <c r="A3582" s="8"/>
    </row>
    <row r="3583" ht="12.75">
      <c r="A3583" s="8"/>
    </row>
    <row r="3584" ht="12.75">
      <c r="A3584" s="8"/>
    </row>
    <row r="3585" ht="12.75">
      <c r="A3585" s="8"/>
    </row>
    <row r="3586" ht="12.75">
      <c r="A3586" s="8"/>
    </row>
    <row r="3587" ht="12.75">
      <c r="A3587" s="8"/>
    </row>
    <row r="3588" ht="12.75">
      <c r="A3588" s="8"/>
    </row>
    <row r="3589" ht="12.75">
      <c r="A3589" s="8"/>
    </row>
    <row r="3590" ht="12.75">
      <c r="A3590" s="8"/>
    </row>
    <row r="3591" ht="12.75">
      <c r="A3591" s="8"/>
    </row>
    <row r="3592" ht="12.75">
      <c r="A3592" s="8"/>
    </row>
    <row r="3593" ht="12.75">
      <c r="A3593" s="8"/>
    </row>
    <row r="3594" ht="12.75">
      <c r="A3594" s="8"/>
    </row>
    <row r="3595" ht="12.75">
      <c r="A3595" s="8"/>
    </row>
    <row r="3596" ht="12.75">
      <c r="A3596" s="8"/>
    </row>
    <row r="3597" ht="12.75">
      <c r="A3597" s="8"/>
    </row>
    <row r="3598" ht="12.75">
      <c r="A3598" s="8"/>
    </row>
    <row r="3599" ht="12.75">
      <c r="A3599" s="8"/>
    </row>
    <row r="3600" ht="12.75">
      <c r="A3600" s="8"/>
    </row>
    <row r="3601" ht="12.75">
      <c r="A3601" s="8"/>
    </row>
    <row r="3602" ht="12.75">
      <c r="A3602" s="8"/>
    </row>
    <row r="3603" ht="12.75">
      <c r="A3603" s="8"/>
    </row>
    <row r="3604" ht="12.75">
      <c r="A3604" s="8"/>
    </row>
    <row r="3605" ht="12.75">
      <c r="A3605" s="8"/>
    </row>
    <row r="3606" ht="12.75">
      <c r="A3606" s="8"/>
    </row>
    <row r="3607" ht="12.75">
      <c r="A3607" s="8"/>
    </row>
    <row r="3608" ht="12.75">
      <c r="A3608" s="8"/>
    </row>
    <row r="3609" ht="12.75">
      <c r="A3609" s="8"/>
    </row>
    <row r="3610" ht="12.75">
      <c r="A3610" s="8"/>
    </row>
    <row r="3611" ht="12.75">
      <c r="A3611" s="8"/>
    </row>
    <row r="3612" ht="12.75">
      <c r="A3612" s="8"/>
    </row>
    <row r="3613" ht="12.75">
      <c r="A3613" s="8"/>
    </row>
    <row r="3614" ht="12.75">
      <c r="A3614" s="8"/>
    </row>
    <row r="3615" ht="12.75">
      <c r="A3615" s="8"/>
    </row>
    <row r="3616" ht="12.75">
      <c r="A3616" s="8"/>
    </row>
    <row r="3617" ht="12.75">
      <c r="A3617" s="8"/>
    </row>
    <row r="3618" ht="12.75">
      <c r="A3618" s="8"/>
    </row>
    <row r="3619" ht="12.75">
      <c r="A3619" s="8"/>
    </row>
    <row r="3620" ht="12.75">
      <c r="A3620" s="8"/>
    </row>
    <row r="3621" ht="12.75">
      <c r="A3621" s="8"/>
    </row>
    <row r="3622" ht="12.75">
      <c r="A3622" s="8"/>
    </row>
    <row r="3623" ht="12.75">
      <c r="A3623" s="8"/>
    </row>
    <row r="3624" ht="12.75">
      <c r="A3624" s="8"/>
    </row>
    <row r="3625" ht="12.75">
      <c r="A3625" s="8"/>
    </row>
    <row r="3626" ht="12.75">
      <c r="A3626" s="8"/>
    </row>
    <row r="3627" ht="12.75">
      <c r="A3627" s="8"/>
    </row>
    <row r="3628" ht="12.75">
      <c r="A3628" s="8"/>
    </row>
    <row r="3629" ht="12.75">
      <c r="A3629" s="8"/>
    </row>
    <row r="3630" ht="12.75">
      <c r="A3630" s="8"/>
    </row>
    <row r="3631" ht="12.75">
      <c r="A3631" s="8"/>
    </row>
    <row r="3632" ht="12.75">
      <c r="A3632" s="8"/>
    </row>
    <row r="3633" ht="12.75">
      <c r="A3633" s="8"/>
    </row>
    <row r="3634" ht="12.75">
      <c r="A3634" s="8"/>
    </row>
    <row r="3635" ht="12.75">
      <c r="A3635" s="8"/>
    </row>
    <row r="3636" ht="12.75">
      <c r="A3636" s="8"/>
    </row>
    <row r="3637" ht="12.75">
      <c r="A3637" s="8"/>
    </row>
    <row r="3638" ht="12.75">
      <c r="A3638" s="8"/>
    </row>
    <row r="3639" ht="12.75">
      <c r="A3639" s="8"/>
    </row>
    <row r="3640" ht="12.75">
      <c r="A3640" s="8"/>
    </row>
    <row r="3641" ht="12.75">
      <c r="A3641" s="8"/>
    </row>
    <row r="3642" ht="12.75">
      <c r="A3642" s="8"/>
    </row>
    <row r="3643" ht="12.75">
      <c r="A3643" s="8"/>
    </row>
    <row r="3644" ht="12.75">
      <c r="A3644" s="8"/>
    </row>
    <row r="3645" ht="12.75">
      <c r="A3645" s="8"/>
    </row>
    <row r="3646" ht="12.75">
      <c r="A3646" s="8"/>
    </row>
    <row r="3647" ht="12.75">
      <c r="A3647" s="8"/>
    </row>
    <row r="3648" ht="12.75">
      <c r="A3648" s="8"/>
    </row>
    <row r="3649" ht="12.75">
      <c r="A3649" s="8"/>
    </row>
    <row r="3650" ht="12.75">
      <c r="A3650" s="8"/>
    </row>
    <row r="3651" ht="12.75">
      <c r="A3651" s="8"/>
    </row>
    <row r="3652" ht="12.75">
      <c r="A3652" s="8"/>
    </row>
    <row r="3653" ht="12.75">
      <c r="A3653" s="8"/>
    </row>
    <row r="3654" ht="12.75">
      <c r="A3654" s="8"/>
    </row>
    <row r="3655" ht="12.75">
      <c r="A3655" s="8"/>
    </row>
    <row r="3656" ht="12.75">
      <c r="A3656" s="8"/>
    </row>
    <row r="3657" ht="12.75">
      <c r="A3657" s="8"/>
    </row>
    <row r="3658" ht="12.75">
      <c r="A3658" s="8"/>
    </row>
    <row r="3659" ht="12.75">
      <c r="A3659" s="8"/>
    </row>
    <row r="3660" ht="12.75">
      <c r="A3660" s="8"/>
    </row>
    <row r="3661" ht="12.75">
      <c r="A3661" s="8"/>
    </row>
    <row r="3662" ht="12.75">
      <c r="A3662" s="8"/>
    </row>
    <row r="3663" ht="12.75">
      <c r="A3663" s="8"/>
    </row>
    <row r="3664" ht="12.75">
      <c r="A3664" s="8"/>
    </row>
    <row r="3665" ht="12.75">
      <c r="A3665" s="8"/>
    </row>
    <row r="3666" ht="12.75">
      <c r="A3666" s="8"/>
    </row>
    <row r="3667" ht="12.75">
      <c r="A3667" s="8"/>
    </row>
    <row r="3668" ht="12.75">
      <c r="A3668" s="8"/>
    </row>
    <row r="3669" ht="12.75">
      <c r="A3669" s="8"/>
    </row>
    <row r="3670" ht="12.75">
      <c r="A3670" s="8"/>
    </row>
    <row r="3671" ht="12.75">
      <c r="A3671" s="8"/>
    </row>
    <row r="3672" ht="12.75">
      <c r="A3672" s="8"/>
    </row>
    <row r="3673" ht="12.75">
      <c r="A3673" s="8"/>
    </row>
    <row r="3674" ht="12.75">
      <c r="A3674" s="8"/>
    </row>
    <row r="3675" ht="12.75">
      <c r="A3675" s="8"/>
    </row>
    <row r="3676" ht="12.75">
      <c r="A3676" s="8"/>
    </row>
    <row r="3677" ht="12.75">
      <c r="A3677" s="8"/>
    </row>
    <row r="3678" ht="12.75">
      <c r="A3678" s="8"/>
    </row>
    <row r="3679" ht="12.75">
      <c r="A3679" s="8"/>
    </row>
    <row r="3680" ht="12.75">
      <c r="A3680" s="8"/>
    </row>
    <row r="3681" ht="12.75">
      <c r="A3681" s="8"/>
    </row>
    <row r="3682" ht="12.75">
      <c r="A3682" s="8"/>
    </row>
    <row r="3683" ht="12.75">
      <c r="A3683" s="8"/>
    </row>
    <row r="3684" ht="12.75">
      <c r="A3684" s="8"/>
    </row>
    <row r="3685" ht="12.75">
      <c r="A3685" s="8"/>
    </row>
    <row r="3686" ht="12.75">
      <c r="A3686" s="8"/>
    </row>
    <row r="3687" ht="12.75">
      <c r="A3687" s="8"/>
    </row>
    <row r="3688" ht="12.75">
      <c r="A3688" s="8"/>
    </row>
    <row r="3689" ht="12.75">
      <c r="A3689" s="8"/>
    </row>
    <row r="3690" ht="12.75">
      <c r="A3690" s="8"/>
    </row>
    <row r="3691" ht="12.75">
      <c r="A3691" s="8"/>
    </row>
    <row r="3692" ht="12.75">
      <c r="A3692" s="8"/>
    </row>
    <row r="3693" ht="12.75">
      <c r="A3693" s="8"/>
    </row>
    <row r="3694" ht="12.75">
      <c r="A3694" s="8"/>
    </row>
    <row r="3695" ht="12.75">
      <c r="A3695" s="8"/>
    </row>
    <row r="3696" ht="12.75">
      <c r="A3696" s="8"/>
    </row>
    <row r="3697" ht="12.75">
      <c r="A3697" s="8"/>
    </row>
    <row r="3698" ht="12.75">
      <c r="A3698" s="8"/>
    </row>
    <row r="3699" ht="12.75">
      <c r="A3699" s="8"/>
    </row>
    <row r="3700" ht="12.75">
      <c r="A3700" s="8"/>
    </row>
    <row r="3701" ht="12.75">
      <c r="A3701" s="8"/>
    </row>
    <row r="3702" ht="12.75">
      <c r="A3702" s="8"/>
    </row>
    <row r="3703" ht="12.75">
      <c r="A3703" s="8"/>
    </row>
    <row r="3704" ht="12.75">
      <c r="A3704" s="8"/>
    </row>
    <row r="3705" ht="12.75">
      <c r="A3705" s="8"/>
    </row>
    <row r="3706" ht="12.75">
      <c r="A3706" s="8"/>
    </row>
    <row r="3707" ht="12.75">
      <c r="A3707" s="8"/>
    </row>
    <row r="3708" ht="12.75">
      <c r="A3708" s="8"/>
    </row>
    <row r="3709" ht="12.75">
      <c r="A3709" s="8"/>
    </row>
    <row r="3710" ht="12.75">
      <c r="A3710" s="8"/>
    </row>
    <row r="3711" ht="12.75">
      <c r="A3711" s="8"/>
    </row>
    <row r="3712" ht="12.75">
      <c r="A3712" s="8"/>
    </row>
    <row r="3713" ht="12.75">
      <c r="A3713" s="8"/>
    </row>
    <row r="3714" ht="12.75">
      <c r="A3714" s="8"/>
    </row>
    <row r="3715" ht="12.75">
      <c r="A3715" s="8"/>
    </row>
    <row r="3716" ht="12.75">
      <c r="A3716" s="8"/>
    </row>
    <row r="3717" ht="12.75">
      <c r="A3717" s="8"/>
    </row>
    <row r="3718" ht="12.75">
      <c r="A3718" s="8"/>
    </row>
    <row r="3719" ht="12.75">
      <c r="A3719" s="8"/>
    </row>
    <row r="3720" ht="12.75">
      <c r="A3720" s="8"/>
    </row>
    <row r="3721" ht="12.75">
      <c r="A3721" s="8"/>
    </row>
    <row r="3722" ht="12.75">
      <c r="A3722" s="8"/>
    </row>
    <row r="3723" ht="12.75">
      <c r="A3723" s="8"/>
    </row>
    <row r="3724" ht="12.75">
      <c r="A3724" s="8"/>
    </row>
    <row r="3725" ht="12.75">
      <c r="A3725" s="8"/>
    </row>
    <row r="3726" ht="12.75">
      <c r="A3726" s="8"/>
    </row>
    <row r="3727" ht="12.75">
      <c r="A3727" s="8"/>
    </row>
    <row r="3728" ht="12.75">
      <c r="A3728" s="8"/>
    </row>
    <row r="3729" ht="12.75">
      <c r="A3729" s="8"/>
    </row>
    <row r="3730" ht="12.75">
      <c r="A3730" s="8"/>
    </row>
    <row r="3731" ht="12.75">
      <c r="A3731" s="8"/>
    </row>
    <row r="3732" ht="12.75">
      <c r="A3732" s="8"/>
    </row>
    <row r="3733" ht="12.75">
      <c r="A3733" s="8"/>
    </row>
    <row r="3734" ht="12.75">
      <c r="A3734" s="8"/>
    </row>
    <row r="3735" ht="12.75">
      <c r="A3735" s="8"/>
    </row>
    <row r="3736" ht="12.75">
      <c r="A3736" s="8"/>
    </row>
    <row r="3737" ht="12.75">
      <c r="A3737" s="8"/>
    </row>
    <row r="3738" ht="12.75">
      <c r="A3738" s="8"/>
    </row>
    <row r="3739" ht="12.75">
      <c r="A3739" s="8"/>
    </row>
    <row r="3740" ht="12.75">
      <c r="A3740" s="8"/>
    </row>
    <row r="3741" ht="12.75">
      <c r="A3741" s="8"/>
    </row>
    <row r="3742" ht="12.75">
      <c r="A3742" s="8"/>
    </row>
    <row r="3743" ht="12.75">
      <c r="A3743" s="8"/>
    </row>
    <row r="3744" ht="12.75">
      <c r="A3744" s="8"/>
    </row>
    <row r="3745" ht="12.75">
      <c r="A3745" s="8"/>
    </row>
    <row r="3746" ht="12.75">
      <c r="A3746" s="8"/>
    </row>
    <row r="3747" ht="12.75">
      <c r="A3747" s="8"/>
    </row>
    <row r="3748" ht="12.75">
      <c r="A3748" s="8"/>
    </row>
    <row r="3749" ht="12.75">
      <c r="A3749" s="8"/>
    </row>
    <row r="3750" ht="12.75">
      <c r="A3750" s="8"/>
    </row>
    <row r="3751" ht="12.75">
      <c r="A3751" s="8"/>
    </row>
    <row r="3752" ht="12.75">
      <c r="A3752" s="8"/>
    </row>
    <row r="3753" ht="12.75">
      <c r="A3753" s="8"/>
    </row>
    <row r="3754" ht="12.75">
      <c r="A3754" s="8"/>
    </row>
    <row r="3755" ht="12.75">
      <c r="A3755" s="8"/>
    </row>
    <row r="3756" ht="12.75">
      <c r="A3756" s="8"/>
    </row>
    <row r="3757" ht="12.75">
      <c r="A3757" s="8"/>
    </row>
    <row r="3758" ht="12.75">
      <c r="A3758" s="8"/>
    </row>
    <row r="3759" ht="12.75">
      <c r="A3759" s="8"/>
    </row>
    <row r="3760" ht="12.75">
      <c r="A3760" s="8"/>
    </row>
    <row r="3761" ht="12.75">
      <c r="A3761" s="8"/>
    </row>
    <row r="3762" ht="12.75">
      <c r="A3762" s="8"/>
    </row>
    <row r="3763" ht="12.75">
      <c r="A3763" s="8"/>
    </row>
    <row r="3764" ht="12.75">
      <c r="A3764" s="8"/>
    </row>
    <row r="3765" ht="12.75">
      <c r="A3765" s="8"/>
    </row>
    <row r="3766" ht="12.75">
      <c r="A3766" s="8"/>
    </row>
    <row r="3767" ht="12.75">
      <c r="A3767" s="8"/>
    </row>
    <row r="3768" ht="12.75">
      <c r="A3768" s="8"/>
    </row>
    <row r="3769" ht="12.75">
      <c r="A3769" s="8"/>
    </row>
    <row r="3770" ht="12.75">
      <c r="A3770" s="8"/>
    </row>
    <row r="3771" ht="12.75">
      <c r="A3771" s="8"/>
    </row>
    <row r="3772" ht="12.75">
      <c r="A3772" s="8"/>
    </row>
    <row r="3773" ht="12.75">
      <c r="A3773" s="8"/>
    </row>
    <row r="3774" ht="12.75">
      <c r="A3774" s="8"/>
    </row>
    <row r="3775" ht="12.75">
      <c r="A3775" s="8"/>
    </row>
    <row r="3776" ht="12.75">
      <c r="A3776" s="8"/>
    </row>
    <row r="3777" ht="12.75">
      <c r="A3777" s="8"/>
    </row>
    <row r="3778" ht="12.75">
      <c r="A3778" s="8"/>
    </row>
    <row r="3779" ht="12.75">
      <c r="A3779" s="8"/>
    </row>
    <row r="3780" ht="12.75">
      <c r="A3780" s="8"/>
    </row>
    <row r="3781" ht="12.75">
      <c r="A3781" s="8"/>
    </row>
    <row r="3782" ht="12.75">
      <c r="A3782" s="8"/>
    </row>
    <row r="3783" ht="12.75">
      <c r="A3783" s="8"/>
    </row>
    <row r="3784" ht="12.75">
      <c r="A3784" s="8"/>
    </row>
    <row r="3785" ht="12.75">
      <c r="A3785" s="8"/>
    </row>
    <row r="3786" ht="12.75">
      <c r="A3786" s="8"/>
    </row>
    <row r="3787" ht="12.75">
      <c r="A3787" s="8"/>
    </row>
    <row r="3788" ht="12.75">
      <c r="A3788" s="8"/>
    </row>
    <row r="3789" ht="12.75">
      <c r="A3789" s="8"/>
    </row>
    <row r="3790" ht="12.75">
      <c r="A3790" s="8"/>
    </row>
    <row r="3791" ht="12.75">
      <c r="A3791" s="8"/>
    </row>
    <row r="3792" ht="12.75">
      <c r="A3792" s="8"/>
    </row>
    <row r="3793" ht="12.75">
      <c r="A3793" s="8"/>
    </row>
    <row r="3794" ht="12.75">
      <c r="A3794" s="8"/>
    </row>
    <row r="3795" ht="12.75">
      <c r="A3795" s="8"/>
    </row>
    <row r="3796" ht="12.75">
      <c r="A3796" s="8"/>
    </row>
    <row r="3797" ht="12.75">
      <c r="A3797" s="8"/>
    </row>
    <row r="3798" ht="12.75">
      <c r="A3798" s="8"/>
    </row>
    <row r="3799" ht="12.75">
      <c r="A3799" s="8"/>
    </row>
    <row r="3800" ht="12.75">
      <c r="A3800" s="8"/>
    </row>
    <row r="3801" ht="12.75">
      <c r="A3801" s="8"/>
    </row>
    <row r="3802" ht="12.75">
      <c r="A3802" s="8"/>
    </row>
    <row r="3803" ht="12.75">
      <c r="A3803" s="8"/>
    </row>
    <row r="3804" ht="12.75">
      <c r="A3804" s="8"/>
    </row>
    <row r="3805" ht="12.75">
      <c r="A3805" s="8"/>
    </row>
    <row r="3806" ht="12.75">
      <c r="A3806" s="8"/>
    </row>
    <row r="3807" ht="12.75">
      <c r="A3807" s="8"/>
    </row>
    <row r="3808" ht="12.75">
      <c r="A3808" s="8"/>
    </row>
    <row r="3809" ht="12.75">
      <c r="A3809" s="8"/>
    </row>
    <row r="3810" ht="12.75">
      <c r="A3810" s="8"/>
    </row>
    <row r="3811" ht="12.75">
      <c r="A3811" s="8"/>
    </row>
    <row r="3812" ht="12.75">
      <c r="A3812" s="8"/>
    </row>
    <row r="3813" ht="12.75">
      <c r="A3813" s="8"/>
    </row>
    <row r="3814" ht="12.75">
      <c r="A3814" s="8"/>
    </row>
    <row r="3815" ht="12.75">
      <c r="A3815" s="8"/>
    </row>
    <row r="3816" ht="12.75">
      <c r="A3816" s="8"/>
    </row>
    <row r="3817" ht="12.75">
      <c r="A3817" s="8"/>
    </row>
    <row r="3818" ht="12.75">
      <c r="A3818" s="8"/>
    </row>
    <row r="3819" ht="12.75">
      <c r="A3819" s="8"/>
    </row>
    <row r="3820" ht="12.75">
      <c r="A3820" s="8"/>
    </row>
    <row r="3821" ht="12.75">
      <c r="A3821" s="8"/>
    </row>
    <row r="3822" ht="12.75">
      <c r="A3822" s="8"/>
    </row>
    <row r="3823" ht="12.75">
      <c r="A3823" s="8"/>
    </row>
    <row r="3824" ht="12.75">
      <c r="A3824" s="8"/>
    </row>
    <row r="3825" ht="12.75">
      <c r="A3825" s="8"/>
    </row>
    <row r="3826" ht="12.75">
      <c r="A3826" s="8"/>
    </row>
    <row r="3827" ht="12.75">
      <c r="A3827" s="8"/>
    </row>
    <row r="3828" ht="12.75">
      <c r="A3828" s="8"/>
    </row>
    <row r="3829" ht="12.75">
      <c r="A3829" s="8"/>
    </row>
    <row r="3830" ht="12.75">
      <c r="A3830" s="8"/>
    </row>
    <row r="3831" ht="12.75">
      <c r="A3831" s="8"/>
    </row>
    <row r="3832" ht="12.75">
      <c r="A3832" s="8"/>
    </row>
    <row r="3833" ht="12.75">
      <c r="A3833" s="8"/>
    </row>
    <row r="3834" ht="12.75">
      <c r="A3834" s="8"/>
    </row>
    <row r="3835" ht="12.75">
      <c r="A3835" s="8"/>
    </row>
    <row r="3836" ht="12.75">
      <c r="A3836" s="8"/>
    </row>
    <row r="3837" ht="12.75">
      <c r="A3837" s="8"/>
    </row>
    <row r="3838" ht="12.75">
      <c r="A3838" s="8"/>
    </row>
    <row r="3839" ht="12.75">
      <c r="A3839" s="8"/>
    </row>
    <row r="3840" ht="12.75">
      <c r="A3840" s="8"/>
    </row>
    <row r="3841" ht="12.75">
      <c r="A3841" s="8"/>
    </row>
    <row r="3842" ht="12.75">
      <c r="A3842" s="8"/>
    </row>
    <row r="3843" ht="12.75">
      <c r="A3843" s="8"/>
    </row>
    <row r="3844" ht="12.75">
      <c r="A3844" s="8"/>
    </row>
    <row r="3845" ht="12.75">
      <c r="A3845" s="8"/>
    </row>
    <row r="3846" ht="12.75">
      <c r="A3846" s="8"/>
    </row>
    <row r="3847" ht="12.75">
      <c r="A3847" s="8"/>
    </row>
    <row r="3848" ht="12.75">
      <c r="A3848" s="8"/>
    </row>
    <row r="3849" ht="12.75">
      <c r="A3849" s="8"/>
    </row>
    <row r="3850" ht="12.75">
      <c r="A3850" s="8"/>
    </row>
    <row r="3851" ht="12.75">
      <c r="A3851" s="8"/>
    </row>
    <row r="3852" ht="12.75">
      <c r="A3852" s="8"/>
    </row>
    <row r="3853" ht="12.75">
      <c r="A3853" s="8"/>
    </row>
    <row r="3854" ht="12.75">
      <c r="A3854" s="8"/>
    </row>
    <row r="3855" ht="12.75">
      <c r="A3855" s="8"/>
    </row>
    <row r="3856" ht="12.75">
      <c r="A3856" s="8"/>
    </row>
    <row r="3857" ht="12.75">
      <c r="A3857" s="8"/>
    </row>
    <row r="3858" ht="12.75">
      <c r="A3858" s="8"/>
    </row>
    <row r="3859" ht="12.75">
      <c r="A3859" s="8"/>
    </row>
    <row r="3860" ht="12.75">
      <c r="A3860" s="8"/>
    </row>
    <row r="3861" ht="12.75">
      <c r="A3861" s="8"/>
    </row>
    <row r="3862" ht="12.75">
      <c r="A3862" s="8"/>
    </row>
    <row r="3863" ht="12.75">
      <c r="A3863" s="8"/>
    </row>
    <row r="3864" ht="12.75">
      <c r="A3864" s="8"/>
    </row>
    <row r="3865" ht="12.75">
      <c r="A3865" s="8"/>
    </row>
    <row r="3866" ht="12.75">
      <c r="A3866" s="8"/>
    </row>
    <row r="3867" ht="12.75">
      <c r="A3867" s="8"/>
    </row>
    <row r="3868" ht="12.75">
      <c r="A3868" s="8"/>
    </row>
    <row r="3869" ht="12.75">
      <c r="A3869" s="8"/>
    </row>
    <row r="3870" ht="12.75">
      <c r="A3870" s="8"/>
    </row>
    <row r="3871" ht="12.75">
      <c r="A3871" s="8"/>
    </row>
    <row r="3872" ht="12.75">
      <c r="A3872" s="8"/>
    </row>
    <row r="3873" ht="12.75">
      <c r="A3873" s="8"/>
    </row>
    <row r="3874" ht="12.75">
      <c r="A3874" s="8"/>
    </row>
    <row r="3875" ht="12.75">
      <c r="A3875" s="8"/>
    </row>
    <row r="3876" ht="12.75">
      <c r="A3876" s="8"/>
    </row>
    <row r="3877" ht="12.75">
      <c r="A3877" s="8"/>
    </row>
    <row r="3878" ht="12.75">
      <c r="A3878" s="8"/>
    </row>
    <row r="3879" ht="12.75">
      <c r="A3879" s="8"/>
    </row>
    <row r="3880" ht="12.75">
      <c r="A3880" s="8"/>
    </row>
    <row r="3881" ht="12.75">
      <c r="A3881" s="8"/>
    </row>
    <row r="3882" ht="12.75">
      <c r="A3882" s="8"/>
    </row>
    <row r="3883" ht="12.75">
      <c r="A3883" s="8"/>
    </row>
    <row r="3884" ht="12.75">
      <c r="A3884" s="8"/>
    </row>
    <row r="3885" ht="12.75">
      <c r="A3885" s="8"/>
    </row>
    <row r="3886" ht="12.75">
      <c r="A3886" s="8"/>
    </row>
    <row r="3887" ht="12.75">
      <c r="A3887" s="8"/>
    </row>
    <row r="3888" ht="12.75">
      <c r="A3888" s="8"/>
    </row>
    <row r="3889" ht="12.75">
      <c r="A3889" s="8"/>
    </row>
    <row r="3890" ht="12.75">
      <c r="A3890" s="8"/>
    </row>
    <row r="3891" ht="12.75">
      <c r="A3891" s="8"/>
    </row>
    <row r="3892" ht="12.75">
      <c r="A3892" s="8"/>
    </row>
    <row r="3893" ht="12.75">
      <c r="A3893" s="8"/>
    </row>
    <row r="3894" ht="12.75">
      <c r="A3894" s="8"/>
    </row>
    <row r="3895" ht="12.75">
      <c r="A3895" s="8"/>
    </row>
    <row r="3896" ht="12.75">
      <c r="A3896" s="8"/>
    </row>
    <row r="3897" ht="12.75">
      <c r="A3897" s="8"/>
    </row>
    <row r="3898" ht="12.75">
      <c r="A3898" s="8"/>
    </row>
    <row r="3899" ht="12.75">
      <c r="A3899" s="8"/>
    </row>
    <row r="3900" ht="12.75">
      <c r="A3900" s="8"/>
    </row>
    <row r="3901" ht="12.75">
      <c r="A3901" s="8"/>
    </row>
    <row r="3902" ht="12.75">
      <c r="A3902" s="8"/>
    </row>
    <row r="3903" ht="12.75">
      <c r="A3903" s="8"/>
    </row>
    <row r="3904" ht="12.75">
      <c r="A3904" s="8"/>
    </row>
    <row r="3905" ht="12.75">
      <c r="A3905" s="8"/>
    </row>
    <row r="3906" ht="12.75">
      <c r="A3906" s="8"/>
    </row>
    <row r="3907" ht="12.75">
      <c r="A3907" s="8"/>
    </row>
    <row r="3908" ht="12.75">
      <c r="A3908" s="8"/>
    </row>
    <row r="3909" ht="12.75">
      <c r="A3909" s="8"/>
    </row>
    <row r="3910" ht="12.75">
      <c r="A3910" s="8"/>
    </row>
    <row r="3911" ht="12.75">
      <c r="A3911" s="8"/>
    </row>
    <row r="3912" ht="12.75">
      <c r="A3912" s="8"/>
    </row>
    <row r="3913" ht="12.75">
      <c r="A3913" s="8"/>
    </row>
    <row r="3914" ht="12.75">
      <c r="A3914" s="8"/>
    </row>
    <row r="3915" ht="12.75">
      <c r="A3915" s="8"/>
    </row>
    <row r="3916" ht="12.75">
      <c r="A3916" s="8"/>
    </row>
    <row r="3917" ht="12.75">
      <c r="A3917" s="8"/>
    </row>
    <row r="3918" ht="12.75">
      <c r="A3918" s="8"/>
    </row>
    <row r="3919" ht="12.75">
      <c r="A3919" s="8"/>
    </row>
    <row r="3920" ht="12.75">
      <c r="A3920" s="8"/>
    </row>
    <row r="3921" ht="12.75">
      <c r="A3921" s="8"/>
    </row>
    <row r="3922" ht="12.75">
      <c r="A3922" s="8"/>
    </row>
    <row r="3923" ht="12.75">
      <c r="A3923" s="8"/>
    </row>
    <row r="3924" ht="12.75">
      <c r="A3924" s="8"/>
    </row>
    <row r="3925" ht="12.75">
      <c r="A3925" s="8"/>
    </row>
    <row r="3926" ht="12.75">
      <c r="A3926" s="8"/>
    </row>
    <row r="3927" ht="12.75">
      <c r="A3927" s="8"/>
    </row>
    <row r="3928" ht="12.75">
      <c r="A3928" s="8"/>
    </row>
    <row r="3929" ht="12.75">
      <c r="A3929" s="8"/>
    </row>
    <row r="3930" ht="12.75">
      <c r="A3930" s="8"/>
    </row>
    <row r="3931" ht="12.75">
      <c r="A3931" s="8"/>
    </row>
    <row r="3932" ht="12.75">
      <c r="A3932" s="8"/>
    </row>
    <row r="3933" ht="12.75">
      <c r="A3933" s="8"/>
    </row>
    <row r="3934" ht="12.75">
      <c r="A3934" s="8"/>
    </row>
    <row r="3935" ht="12.75">
      <c r="A3935" s="8"/>
    </row>
    <row r="3936" ht="12.75">
      <c r="A3936" s="8"/>
    </row>
    <row r="3937" ht="12.75">
      <c r="A3937" s="8"/>
    </row>
    <row r="3938" ht="12.75">
      <c r="A3938" s="8"/>
    </row>
    <row r="3939" ht="12.75">
      <c r="A3939" s="8"/>
    </row>
    <row r="3940" ht="12.75">
      <c r="A3940" s="8"/>
    </row>
    <row r="3941" ht="12.75">
      <c r="A3941" s="8"/>
    </row>
    <row r="3942" ht="12.75">
      <c r="A3942" s="8"/>
    </row>
    <row r="3943" ht="12.75">
      <c r="A3943" s="8"/>
    </row>
    <row r="3944" ht="12.75">
      <c r="A3944" s="8"/>
    </row>
    <row r="3945" ht="12.75">
      <c r="A3945" s="8"/>
    </row>
    <row r="3946" ht="12.75">
      <c r="A3946" s="8"/>
    </row>
    <row r="3947" ht="12.75">
      <c r="A3947" s="8"/>
    </row>
    <row r="3948" ht="12.75">
      <c r="A3948" s="8"/>
    </row>
    <row r="3949" ht="12.75">
      <c r="A3949" s="8"/>
    </row>
    <row r="3950" ht="12.75">
      <c r="A3950" s="8"/>
    </row>
    <row r="3951" ht="12.75">
      <c r="A3951" s="8"/>
    </row>
    <row r="3952" ht="12.75">
      <c r="A3952" s="8"/>
    </row>
    <row r="3953" ht="12.75">
      <c r="A3953" s="8"/>
    </row>
    <row r="3954" ht="12.75">
      <c r="A3954" s="8"/>
    </row>
    <row r="3955" ht="12.75">
      <c r="A3955" s="8"/>
    </row>
    <row r="3956" ht="12.75">
      <c r="A3956" s="8"/>
    </row>
    <row r="3957" ht="12.75">
      <c r="A3957" s="8"/>
    </row>
    <row r="3958" ht="12.75">
      <c r="A3958" s="8"/>
    </row>
    <row r="3959" ht="12.75">
      <c r="A3959" s="8"/>
    </row>
    <row r="3960" ht="12.75">
      <c r="A3960" s="8"/>
    </row>
    <row r="3961" ht="12.75">
      <c r="A3961" s="8"/>
    </row>
    <row r="3962" ht="12.75">
      <c r="A3962" s="8"/>
    </row>
    <row r="3963" ht="12.75">
      <c r="A3963" s="8"/>
    </row>
    <row r="3964" ht="12.75">
      <c r="A3964" s="8"/>
    </row>
    <row r="3965" ht="12.75">
      <c r="A3965" s="8"/>
    </row>
    <row r="3966" ht="12.75">
      <c r="A3966" s="8"/>
    </row>
    <row r="3967" ht="12.75">
      <c r="A3967" s="8"/>
    </row>
    <row r="3968" ht="12.75">
      <c r="A3968" s="8"/>
    </row>
    <row r="3969" ht="12.75">
      <c r="A3969" s="8"/>
    </row>
    <row r="3970" ht="12.75">
      <c r="A3970" s="8"/>
    </row>
    <row r="3971" ht="12.75">
      <c r="A3971" s="8"/>
    </row>
    <row r="3972" ht="12.75">
      <c r="A3972" s="8"/>
    </row>
    <row r="3973" ht="12.75">
      <c r="A3973" s="8"/>
    </row>
    <row r="3974" ht="12.75">
      <c r="A3974" s="8"/>
    </row>
    <row r="3975" ht="12.75">
      <c r="A3975" s="8"/>
    </row>
    <row r="3976" ht="12.75">
      <c r="A3976" s="8"/>
    </row>
    <row r="3977" ht="12.75">
      <c r="A3977" s="8"/>
    </row>
    <row r="3978" ht="12.75">
      <c r="A3978" s="8"/>
    </row>
    <row r="3979" ht="12.75">
      <c r="A3979" s="8"/>
    </row>
    <row r="3980" ht="12.75">
      <c r="A3980" s="8"/>
    </row>
    <row r="3981" ht="12.75">
      <c r="A3981" s="8"/>
    </row>
    <row r="3982" ht="12.75">
      <c r="A3982" s="8"/>
    </row>
    <row r="3983" ht="12.75">
      <c r="A3983" s="8"/>
    </row>
    <row r="3984" ht="12.75">
      <c r="A3984" s="8"/>
    </row>
    <row r="3985" ht="12.75">
      <c r="A3985" s="8"/>
    </row>
    <row r="3986" ht="12.75">
      <c r="A3986" s="8"/>
    </row>
    <row r="3987" ht="12.75">
      <c r="A3987" s="8"/>
    </row>
    <row r="3988" ht="12.75">
      <c r="A3988" s="8"/>
    </row>
    <row r="3989" ht="12.75">
      <c r="A3989" s="8"/>
    </row>
    <row r="3990" ht="12.75">
      <c r="A3990" s="8"/>
    </row>
    <row r="3991" ht="12.75">
      <c r="A3991" s="8"/>
    </row>
    <row r="3992" ht="12.75">
      <c r="A3992" s="8"/>
    </row>
    <row r="3993" ht="12.75">
      <c r="A3993" s="8"/>
    </row>
    <row r="3994" ht="12.75">
      <c r="A3994" s="8"/>
    </row>
    <row r="3995" ht="12.75">
      <c r="A3995" s="8"/>
    </row>
    <row r="3996" ht="12.75">
      <c r="A3996" s="8"/>
    </row>
    <row r="3997" ht="12.75">
      <c r="A3997" s="8"/>
    </row>
    <row r="3998" ht="12.75">
      <c r="A3998" s="8"/>
    </row>
    <row r="3999" ht="12.75">
      <c r="A3999" s="8"/>
    </row>
    <row r="4000" ht="12.75">
      <c r="A4000" s="8"/>
    </row>
    <row r="4001" ht="12.75">
      <c r="A4001" s="8"/>
    </row>
    <row r="4002" ht="12.75">
      <c r="A4002" s="8"/>
    </row>
    <row r="4003" ht="12.75">
      <c r="A4003" s="8"/>
    </row>
    <row r="4004" ht="12.75">
      <c r="A4004" s="8"/>
    </row>
    <row r="4005" ht="12.75">
      <c r="A4005" s="8"/>
    </row>
    <row r="4006" ht="12.75">
      <c r="A4006" s="8"/>
    </row>
    <row r="4007" ht="12.75">
      <c r="A4007" s="8"/>
    </row>
    <row r="4008" ht="12.75">
      <c r="A4008" s="8"/>
    </row>
    <row r="4009" ht="12.75">
      <c r="A4009" s="8"/>
    </row>
    <row r="4010" ht="12.75">
      <c r="A4010" s="8"/>
    </row>
    <row r="4011" ht="12.75">
      <c r="A4011" s="8"/>
    </row>
    <row r="4012" ht="12.75">
      <c r="A4012" s="8"/>
    </row>
    <row r="4013" ht="12.75">
      <c r="A4013" s="8"/>
    </row>
    <row r="4014" ht="12.75">
      <c r="A4014" s="8"/>
    </row>
    <row r="4015" ht="12.75">
      <c r="A4015" s="8"/>
    </row>
    <row r="4016" ht="12.75">
      <c r="A4016" s="8"/>
    </row>
    <row r="4017" ht="12.75">
      <c r="A4017" s="8"/>
    </row>
    <row r="4018" ht="12.75">
      <c r="A4018" s="8"/>
    </row>
    <row r="4019" ht="12.75">
      <c r="A4019" s="8"/>
    </row>
    <row r="4020" ht="12.75">
      <c r="A4020" s="8"/>
    </row>
    <row r="4021" ht="12.75">
      <c r="A4021" s="8"/>
    </row>
    <row r="4022" ht="12.75">
      <c r="A4022" s="8"/>
    </row>
    <row r="4023" ht="12.75">
      <c r="A4023" s="8"/>
    </row>
    <row r="4024" ht="12.75">
      <c r="A4024" s="8"/>
    </row>
    <row r="4025" ht="12.75">
      <c r="A4025" s="8"/>
    </row>
    <row r="4026" ht="12.75">
      <c r="A4026" s="8"/>
    </row>
    <row r="4027" ht="12.75">
      <c r="A4027" s="8"/>
    </row>
    <row r="4028" ht="12.75">
      <c r="A4028" s="8"/>
    </row>
    <row r="4029" ht="12.75">
      <c r="A4029" s="8"/>
    </row>
    <row r="4030" ht="12.75">
      <c r="A4030" s="8"/>
    </row>
    <row r="4031" ht="12.75">
      <c r="A4031" s="8"/>
    </row>
    <row r="4032" ht="12.75">
      <c r="A4032" s="8"/>
    </row>
    <row r="4033" ht="12.75">
      <c r="A4033" s="8"/>
    </row>
    <row r="4034" ht="12.75">
      <c r="A4034" s="8"/>
    </row>
    <row r="4035" ht="12.75">
      <c r="A4035" s="8"/>
    </row>
    <row r="4036" ht="12.75">
      <c r="A4036" s="8"/>
    </row>
    <row r="4037" ht="12.75">
      <c r="A4037" s="8"/>
    </row>
    <row r="4038" ht="12.75">
      <c r="A4038" s="8"/>
    </row>
    <row r="4039" ht="12.75">
      <c r="A4039" s="8"/>
    </row>
    <row r="4040" ht="12.75">
      <c r="A4040" s="8"/>
    </row>
    <row r="4041" ht="12.75">
      <c r="A4041" s="8"/>
    </row>
    <row r="4042" ht="12.75">
      <c r="A4042" s="8"/>
    </row>
    <row r="4043" ht="12.75">
      <c r="A4043" s="8"/>
    </row>
    <row r="4044" ht="12.75">
      <c r="A4044" s="8"/>
    </row>
    <row r="4045" ht="12.75">
      <c r="A4045" s="8"/>
    </row>
    <row r="4046" ht="12.75">
      <c r="A4046" s="8"/>
    </row>
    <row r="4047" ht="12.75">
      <c r="A4047" s="8"/>
    </row>
    <row r="4048" ht="12.75">
      <c r="A4048" s="8"/>
    </row>
    <row r="4049" ht="12.75">
      <c r="A4049" s="8"/>
    </row>
    <row r="4050" ht="12.75">
      <c r="A4050" s="8"/>
    </row>
    <row r="4051" ht="12.75">
      <c r="A4051" s="8"/>
    </row>
    <row r="4052" ht="12.75">
      <c r="A4052" s="8"/>
    </row>
    <row r="4053" ht="12.75">
      <c r="A4053" s="8"/>
    </row>
    <row r="4054" ht="12.75">
      <c r="A4054" s="8"/>
    </row>
    <row r="4055" ht="12.75">
      <c r="A4055" s="8"/>
    </row>
    <row r="4056" ht="12.75">
      <c r="A4056" s="8"/>
    </row>
    <row r="4057" ht="12.75">
      <c r="A4057" s="8"/>
    </row>
    <row r="4058" ht="12.75">
      <c r="A4058" s="8"/>
    </row>
    <row r="4059" ht="12.75">
      <c r="A4059" s="8"/>
    </row>
    <row r="4060" ht="12.75">
      <c r="A4060" s="8"/>
    </row>
    <row r="4061" ht="12.75">
      <c r="A4061" s="8"/>
    </row>
    <row r="4062" ht="12.75">
      <c r="A4062" s="8"/>
    </row>
    <row r="4063" ht="12.75">
      <c r="A4063" s="8"/>
    </row>
    <row r="4064" ht="12.75">
      <c r="A4064" s="8"/>
    </row>
  </sheetData>
  <mergeCells count="3">
    <mergeCell ref="N5:R5"/>
    <mergeCell ref="S5:X5"/>
    <mergeCell ref="N4:X4"/>
  </mergeCells>
  <printOptions horizontalCentered="1"/>
  <pageMargins left="0.75" right="0.75" top="1" bottom="1" header="0.5" footer="0.5"/>
  <pageSetup fitToHeight="12" horizontalDpi="300" verticalDpi="300" orientation="portrait" scale="72" r:id="rId3"/>
  <headerFooter alignWithMargins="0">
    <oddHeader>&amp;LSBBSA 2005/2006 Season Observations/Status Log</oddHeader>
  </headerFooter>
  <rowBreaks count="11" manualBreakCount="11">
    <brk id="37" max="255" man="1"/>
    <brk id="67" max="255" man="1"/>
    <brk id="98" max="255" man="1"/>
    <brk id="129" max="255" man="1"/>
    <brk id="158" max="255" man="1"/>
    <brk id="189" max="255" man="1"/>
    <brk id="219" max="255" man="1"/>
    <brk id="250" max="255" man="1"/>
    <brk id="280" max="255" man="1"/>
    <brk id="311" max="255" man="1"/>
    <brk id="3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64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3" width="5.28125" style="2" customWidth="1"/>
    <col min="4" max="4" width="5.28125" style="23" customWidth="1"/>
    <col min="5" max="6" width="5.28125" style="13" customWidth="1"/>
    <col min="7" max="7" width="5.28125" style="2" customWidth="1"/>
    <col min="8" max="26" width="5.28125" style="13" customWidth="1"/>
    <col min="27" max="27" width="5.140625" style="41" customWidth="1"/>
    <col min="28" max="28" width="6.7109375" style="0" customWidth="1"/>
  </cols>
  <sheetData>
    <row r="1" spans="1:4" ht="12.75">
      <c r="A1" s="7" t="s">
        <v>38</v>
      </c>
      <c r="D1" s="2"/>
    </row>
    <row r="2" spans="1:4" ht="12.75">
      <c r="A2" s="7" t="s">
        <v>34</v>
      </c>
      <c r="D2" s="2"/>
    </row>
    <row r="3" ht="12.75">
      <c r="D3" s="2"/>
    </row>
    <row r="4" spans="2:26" ht="15.75">
      <c r="B4" s="11"/>
      <c r="C4" s="44" t="s">
        <v>17</v>
      </c>
      <c r="D4" s="12"/>
      <c r="E4" s="48" t="s">
        <v>11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67" t="s">
        <v>71</v>
      </c>
      <c r="Q4" s="68"/>
      <c r="R4" s="68"/>
      <c r="S4" s="68"/>
      <c r="T4" s="68"/>
      <c r="U4" s="68"/>
      <c r="V4" s="68"/>
      <c r="W4" s="68"/>
      <c r="X4" s="68"/>
      <c r="Y4" s="68"/>
      <c r="Z4" s="69"/>
    </row>
    <row r="5" spans="2:26" ht="12.75">
      <c r="B5" s="31"/>
      <c r="C5" s="23"/>
      <c r="D5" s="36"/>
      <c r="E5" s="19"/>
      <c r="F5" s="38"/>
      <c r="G5" s="19"/>
      <c r="H5" s="19"/>
      <c r="I5" s="19"/>
      <c r="J5" s="19"/>
      <c r="K5" s="19"/>
      <c r="L5" s="19"/>
      <c r="M5" s="19"/>
      <c r="N5" s="19"/>
      <c r="O5" s="38"/>
      <c r="P5" s="59" t="s">
        <v>25</v>
      </c>
      <c r="Q5" s="59"/>
      <c r="R5" s="59"/>
      <c r="S5" s="59"/>
      <c r="T5" s="60"/>
      <c r="U5" s="61" t="s">
        <v>70</v>
      </c>
      <c r="V5" s="62"/>
      <c r="W5" s="62"/>
      <c r="X5" s="62"/>
      <c r="Y5" s="62"/>
      <c r="Z5" s="63"/>
    </row>
    <row r="6" spans="1:28" ht="144" customHeight="1" thickBot="1">
      <c r="A6" s="3" t="s">
        <v>16</v>
      </c>
      <c r="B6" s="5" t="s">
        <v>5</v>
      </c>
      <c r="C6" s="4" t="s">
        <v>20</v>
      </c>
      <c r="D6" s="6" t="s">
        <v>18</v>
      </c>
      <c r="E6" s="18" t="s">
        <v>10</v>
      </c>
      <c r="F6" s="35" t="s">
        <v>19</v>
      </c>
      <c r="G6" s="4" t="s">
        <v>36</v>
      </c>
      <c r="H6" s="14" t="s">
        <v>1</v>
      </c>
      <c r="I6" s="14" t="s">
        <v>2</v>
      </c>
      <c r="J6" s="14" t="s">
        <v>3</v>
      </c>
      <c r="K6" s="14" t="s">
        <v>4</v>
      </c>
      <c r="L6" s="14" t="s">
        <v>7</v>
      </c>
      <c r="M6" s="14" t="s">
        <v>8</v>
      </c>
      <c r="N6" s="14" t="s">
        <v>9</v>
      </c>
      <c r="O6" s="15" t="s">
        <v>6</v>
      </c>
      <c r="P6" s="14" t="s">
        <v>21</v>
      </c>
      <c r="Q6" s="14" t="s">
        <v>22</v>
      </c>
      <c r="R6" s="14" t="s">
        <v>12</v>
      </c>
      <c r="S6" s="14" t="s">
        <v>23</v>
      </c>
      <c r="T6" s="15" t="s">
        <v>24</v>
      </c>
      <c r="U6" s="14" t="s">
        <v>29</v>
      </c>
      <c r="V6" s="14" t="s">
        <v>28</v>
      </c>
      <c r="W6" s="14" t="s">
        <v>26</v>
      </c>
      <c r="X6" s="14" t="s">
        <v>13</v>
      </c>
      <c r="Y6" s="14" t="s">
        <v>14</v>
      </c>
      <c r="Z6" s="15" t="s">
        <v>15</v>
      </c>
      <c r="AA6" s="42"/>
      <c r="AB6" s="1"/>
    </row>
    <row r="7" spans="1:26" ht="12.75">
      <c r="A7" s="8">
        <v>39356</v>
      </c>
      <c r="B7" s="2">
        <v>274</v>
      </c>
      <c r="D7" s="9">
        <v>4</v>
      </c>
      <c r="F7" s="34"/>
      <c r="O7" s="16"/>
      <c r="U7" s="19">
        <f aca="true" t="shared" si="0" ref="U7:U70">9.8-E7</f>
        <v>9.8</v>
      </c>
      <c r="V7" s="19">
        <f aca="true" t="shared" si="1" ref="V7:V70">8.7-E7</f>
        <v>8.7</v>
      </c>
      <c r="W7" s="22">
        <f aca="true" t="shared" si="2" ref="W7:W70">3.53-E7</f>
        <v>3.53</v>
      </c>
      <c r="X7" s="13">
        <f aca="true" t="shared" si="3" ref="X7:X70">3.55-E7</f>
        <v>3.55</v>
      </c>
      <c r="Y7" s="13">
        <f aca="true" t="shared" si="4" ref="Y7:Y70">4-E7</f>
        <v>4</v>
      </c>
      <c r="Z7" s="17">
        <f aca="true" t="shared" si="5" ref="Z7:Z70">3.8-E7</f>
        <v>3.8</v>
      </c>
    </row>
    <row r="8" spans="1:26" ht="12.75">
      <c r="A8" s="8">
        <v>39357</v>
      </c>
      <c r="B8" s="2">
        <v>275</v>
      </c>
      <c r="D8" s="10">
        <v>7</v>
      </c>
      <c r="F8" s="34"/>
      <c r="O8" s="17"/>
      <c r="T8" s="17"/>
      <c r="U8" s="19">
        <f t="shared" si="0"/>
        <v>9.8</v>
      </c>
      <c r="V8" s="19">
        <f t="shared" si="1"/>
        <v>8.7</v>
      </c>
      <c r="W8" s="22">
        <f t="shared" si="2"/>
        <v>3.53</v>
      </c>
      <c r="X8" s="13">
        <f t="shared" si="3"/>
        <v>3.55</v>
      </c>
      <c r="Y8" s="13">
        <f t="shared" si="4"/>
        <v>4</v>
      </c>
      <c r="Z8" s="17">
        <f t="shared" si="5"/>
        <v>3.8</v>
      </c>
    </row>
    <row r="9" spans="1:26" ht="12.75">
      <c r="A9" s="8">
        <v>39358</v>
      </c>
      <c r="B9" s="2">
        <v>276</v>
      </c>
      <c r="D9" s="10">
        <v>0</v>
      </c>
      <c r="F9" s="34"/>
      <c r="O9" s="17"/>
      <c r="T9" s="17"/>
      <c r="U9" s="19">
        <f t="shared" si="0"/>
        <v>9.8</v>
      </c>
      <c r="V9" s="19">
        <f t="shared" si="1"/>
        <v>8.7</v>
      </c>
      <c r="W9" s="22">
        <f t="shared" si="2"/>
        <v>3.53</v>
      </c>
      <c r="X9" s="13">
        <f t="shared" si="3"/>
        <v>3.55</v>
      </c>
      <c r="Y9" s="13">
        <f t="shared" si="4"/>
        <v>4</v>
      </c>
      <c r="Z9" s="17">
        <f t="shared" si="5"/>
        <v>3.8</v>
      </c>
    </row>
    <row r="10" spans="1:26" ht="12.75">
      <c r="A10" s="8">
        <v>39359</v>
      </c>
      <c r="B10" s="2">
        <v>277</v>
      </c>
      <c r="D10" s="10">
        <v>3</v>
      </c>
      <c r="F10" s="34"/>
      <c r="O10" s="17"/>
      <c r="T10" s="17"/>
      <c r="U10" s="19">
        <f t="shared" si="0"/>
        <v>9.8</v>
      </c>
      <c r="V10" s="19">
        <f t="shared" si="1"/>
        <v>8.7</v>
      </c>
      <c r="W10" s="22">
        <f t="shared" si="2"/>
        <v>3.53</v>
      </c>
      <c r="X10" s="13">
        <f t="shared" si="3"/>
        <v>3.55</v>
      </c>
      <c r="Y10" s="13">
        <f t="shared" si="4"/>
        <v>4</v>
      </c>
      <c r="Z10" s="17">
        <f t="shared" si="5"/>
        <v>3.8</v>
      </c>
    </row>
    <row r="11" spans="1:26" ht="12.75">
      <c r="A11" s="8">
        <v>39360</v>
      </c>
      <c r="B11" s="2">
        <v>278</v>
      </c>
      <c r="D11" s="10">
        <v>16</v>
      </c>
      <c r="F11" s="34"/>
      <c r="O11" s="17"/>
      <c r="T11" s="17"/>
      <c r="U11" s="19">
        <f t="shared" si="0"/>
        <v>9.8</v>
      </c>
      <c r="V11" s="19">
        <f t="shared" si="1"/>
        <v>8.7</v>
      </c>
      <c r="W11" s="22">
        <f t="shared" si="2"/>
        <v>3.53</v>
      </c>
      <c r="X11" s="13">
        <f t="shared" si="3"/>
        <v>3.55</v>
      </c>
      <c r="Y11" s="13">
        <f t="shared" si="4"/>
        <v>4</v>
      </c>
      <c r="Z11" s="17">
        <f t="shared" si="5"/>
        <v>3.8</v>
      </c>
    </row>
    <row r="12" spans="1:26" ht="12.75">
      <c r="A12" s="8">
        <v>39361</v>
      </c>
      <c r="B12" s="2">
        <v>279</v>
      </c>
      <c r="D12" s="10">
        <v>10</v>
      </c>
      <c r="F12" s="34"/>
      <c r="O12" s="17"/>
      <c r="T12" s="17"/>
      <c r="U12" s="19">
        <f t="shared" si="0"/>
        <v>9.8</v>
      </c>
      <c r="V12" s="19">
        <f t="shared" si="1"/>
        <v>8.7</v>
      </c>
      <c r="W12" s="22">
        <f t="shared" si="2"/>
        <v>3.53</v>
      </c>
      <c r="X12" s="13">
        <f t="shared" si="3"/>
        <v>3.55</v>
      </c>
      <c r="Y12" s="13">
        <f t="shared" si="4"/>
        <v>4</v>
      </c>
      <c r="Z12" s="17">
        <f t="shared" si="5"/>
        <v>3.8</v>
      </c>
    </row>
    <row r="13" spans="1:26" ht="12.75">
      <c r="A13" s="8">
        <v>39362</v>
      </c>
      <c r="B13" s="2">
        <v>280</v>
      </c>
      <c r="D13" s="10">
        <v>0</v>
      </c>
      <c r="F13" s="34"/>
      <c r="O13" s="17"/>
      <c r="T13" s="17"/>
      <c r="U13" s="19">
        <f t="shared" si="0"/>
        <v>9.8</v>
      </c>
      <c r="V13" s="19">
        <f t="shared" si="1"/>
        <v>8.7</v>
      </c>
      <c r="W13" s="22">
        <f t="shared" si="2"/>
        <v>3.53</v>
      </c>
      <c r="X13" s="13">
        <f t="shared" si="3"/>
        <v>3.55</v>
      </c>
      <c r="Y13" s="13">
        <f t="shared" si="4"/>
        <v>4</v>
      </c>
      <c r="Z13" s="17">
        <f t="shared" si="5"/>
        <v>3.8</v>
      </c>
    </row>
    <row r="14" spans="1:26" ht="12.75">
      <c r="A14" s="8">
        <v>39363</v>
      </c>
      <c r="B14" s="2">
        <v>281</v>
      </c>
      <c r="D14" s="10">
        <v>0</v>
      </c>
      <c r="F14" s="34"/>
      <c r="O14" s="17"/>
      <c r="T14" s="17"/>
      <c r="U14" s="19">
        <f t="shared" si="0"/>
        <v>9.8</v>
      </c>
      <c r="V14" s="19">
        <f t="shared" si="1"/>
        <v>8.7</v>
      </c>
      <c r="W14" s="22">
        <f t="shared" si="2"/>
        <v>3.53</v>
      </c>
      <c r="X14" s="13">
        <f t="shared" si="3"/>
        <v>3.55</v>
      </c>
      <c r="Y14" s="13">
        <f t="shared" si="4"/>
        <v>4</v>
      </c>
      <c r="Z14" s="17">
        <f t="shared" si="5"/>
        <v>3.8</v>
      </c>
    </row>
    <row r="15" spans="1:26" ht="12.75">
      <c r="A15" s="8">
        <v>39364</v>
      </c>
      <c r="B15" s="2">
        <v>282</v>
      </c>
      <c r="D15" s="10">
        <v>0</v>
      </c>
      <c r="E15" s="13">
        <v>0.02</v>
      </c>
      <c r="F15" s="34"/>
      <c r="O15" s="17"/>
      <c r="T15" s="17"/>
      <c r="U15" s="19">
        <f t="shared" si="0"/>
        <v>9.780000000000001</v>
      </c>
      <c r="V15" s="19">
        <f t="shared" si="1"/>
        <v>8.68</v>
      </c>
      <c r="W15" s="22">
        <f t="shared" si="2"/>
        <v>3.51</v>
      </c>
      <c r="X15" s="13">
        <f t="shared" si="3"/>
        <v>3.53</v>
      </c>
      <c r="Y15" s="13">
        <f t="shared" si="4"/>
        <v>3.98</v>
      </c>
      <c r="Z15" s="17">
        <f t="shared" si="5"/>
        <v>3.78</v>
      </c>
    </row>
    <row r="16" spans="1:26" ht="12.75">
      <c r="A16" s="8">
        <v>39365</v>
      </c>
      <c r="B16" s="2">
        <v>283</v>
      </c>
      <c r="D16" s="10">
        <v>0</v>
      </c>
      <c r="E16" s="13">
        <v>0.02</v>
      </c>
      <c r="F16" s="34"/>
      <c r="O16" s="17"/>
      <c r="T16" s="17"/>
      <c r="U16" s="19">
        <f t="shared" si="0"/>
        <v>9.780000000000001</v>
      </c>
      <c r="V16" s="19">
        <f t="shared" si="1"/>
        <v>8.68</v>
      </c>
      <c r="W16" s="22">
        <f t="shared" si="2"/>
        <v>3.51</v>
      </c>
      <c r="X16" s="13">
        <f t="shared" si="3"/>
        <v>3.53</v>
      </c>
      <c r="Y16" s="13">
        <f t="shared" si="4"/>
        <v>3.98</v>
      </c>
      <c r="Z16" s="17">
        <f t="shared" si="5"/>
        <v>3.78</v>
      </c>
    </row>
    <row r="17" spans="1:26" ht="12.75">
      <c r="A17" s="8">
        <v>39366</v>
      </c>
      <c r="B17" s="2">
        <v>284</v>
      </c>
      <c r="D17" s="10">
        <v>0</v>
      </c>
      <c r="E17" s="13">
        <v>0</v>
      </c>
      <c r="F17" s="34"/>
      <c r="O17" s="17"/>
      <c r="T17" s="17"/>
      <c r="U17" s="19">
        <f t="shared" si="0"/>
        <v>9.8</v>
      </c>
      <c r="V17" s="19">
        <f t="shared" si="1"/>
        <v>8.7</v>
      </c>
      <c r="W17" s="22">
        <f t="shared" si="2"/>
        <v>3.53</v>
      </c>
      <c r="X17" s="13">
        <f t="shared" si="3"/>
        <v>3.55</v>
      </c>
      <c r="Y17" s="13">
        <f t="shared" si="4"/>
        <v>4</v>
      </c>
      <c r="Z17" s="17">
        <f t="shared" si="5"/>
        <v>3.8</v>
      </c>
    </row>
    <row r="18" spans="1:26" ht="12.75">
      <c r="A18" s="8">
        <v>39367</v>
      </c>
      <c r="B18" s="2">
        <v>285</v>
      </c>
      <c r="D18" s="10">
        <v>0</v>
      </c>
      <c r="E18" s="13">
        <v>0</v>
      </c>
      <c r="F18" s="34"/>
      <c r="O18" s="17"/>
      <c r="T18" s="17"/>
      <c r="U18" s="19">
        <f t="shared" si="0"/>
        <v>9.8</v>
      </c>
      <c r="V18" s="19">
        <f t="shared" si="1"/>
        <v>8.7</v>
      </c>
      <c r="W18" s="22">
        <f t="shared" si="2"/>
        <v>3.53</v>
      </c>
      <c r="X18" s="13">
        <f t="shared" si="3"/>
        <v>3.55</v>
      </c>
      <c r="Y18" s="13">
        <f t="shared" si="4"/>
        <v>4</v>
      </c>
      <c r="Z18" s="17">
        <f t="shared" si="5"/>
        <v>3.8</v>
      </c>
    </row>
    <row r="19" spans="1:26" ht="12.75">
      <c r="A19" s="8">
        <v>39368</v>
      </c>
      <c r="B19" s="2">
        <v>286</v>
      </c>
      <c r="D19" s="10">
        <v>12</v>
      </c>
      <c r="E19" s="13">
        <v>0.02</v>
      </c>
      <c r="F19" s="34"/>
      <c r="O19" s="17"/>
      <c r="T19" s="17"/>
      <c r="U19" s="19">
        <f t="shared" si="0"/>
        <v>9.780000000000001</v>
      </c>
      <c r="V19" s="19">
        <f t="shared" si="1"/>
        <v>8.68</v>
      </c>
      <c r="W19" s="22">
        <f t="shared" si="2"/>
        <v>3.51</v>
      </c>
      <c r="X19" s="13">
        <f t="shared" si="3"/>
        <v>3.53</v>
      </c>
      <c r="Y19" s="13">
        <f t="shared" si="4"/>
        <v>3.98</v>
      </c>
      <c r="Z19" s="17">
        <f t="shared" si="5"/>
        <v>3.78</v>
      </c>
    </row>
    <row r="20" spans="1:26" ht="12.75">
      <c r="A20" s="8">
        <v>39369</v>
      </c>
      <c r="B20" s="2">
        <v>287</v>
      </c>
      <c r="D20" s="10">
        <v>10</v>
      </c>
      <c r="E20" s="13">
        <v>0.06</v>
      </c>
      <c r="F20" s="34"/>
      <c r="O20" s="17"/>
      <c r="T20" s="17"/>
      <c r="U20" s="19">
        <f t="shared" si="0"/>
        <v>9.74</v>
      </c>
      <c r="V20" s="19">
        <f t="shared" si="1"/>
        <v>8.639999999999999</v>
      </c>
      <c r="W20" s="22">
        <f t="shared" si="2"/>
        <v>3.4699999999999998</v>
      </c>
      <c r="X20" s="13">
        <f t="shared" si="3"/>
        <v>3.4899999999999998</v>
      </c>
      <c r="Y20" s="13">
        <f t="shared" si="4"/>
        <v>3.94</v>
      </c>
      <c r="Z20" s="17">
        <f t="shared" si="5"/>
        <v>3.7399999999999998</v>
      </c>
    </row>
    <row r="21" spans="1:26" ht="12.75">
      <c r="A21" s="8">
        <v>39370</v>
      </c>
      <c r="B21" s="2">
        <v>288</v>
      </c>
      <c r="D21" s="10">
        <v>0</v>
      </c>
      <c r="E21" s="13">
        <v>0.1</v>
      </c>
      <c r="F21" s="34"/>
      <c r="O21" s="17"/>
      <c r="T21" s="17"/>
      <c r="U21" s="19">
        <f t="shared" si="0"/>
        <v>9.700000000000001</v>
      </c>
      <c r="V21" s="19">
        <f t="shared" si="1"/>
        <v>8.6</v>
      </c>
      <c r="W21" s="22">
        <f t="shared" si="2"/>
        <v>3.4299999999999997</v>
      </c>
      <c r="X21" s="13">
        <f t="shared" si="3"/>
        <v>3.4499999999999997</v>
      </c>
      <c r="Y21" s="13">
        <f t="shared" si="4"/>
        <v>3.9</v>
      </c>
      <c r="Z21" s="17">
        <f t="shared" si="5"/>
        <v>3.6999999999999997</v>
      </c>
    </row>
    <row r="22" spans="1:26" ht="12.75">
      <c r="A22" s="8">
        <v>39371</v>
      </c>
      <c r="B22" s="2">
        <v>289</v>
      </c>
      <c r="D22" s="10">
        <v>3</v>
      </c>
      <c r="E22" s="13">
        <v>0.09</v>
      </c>
      <c r="F22" s="34"/>
      <c r="O22" s="17"/>
      <c r="T22" s="17"/>
      <c r="U22" s="19">
        <f t="shared" si="0"/>
        <v>9.71</v>
      </c>
      <c r="V22" s="19">
        <f t="shared" si="1"/>
        <v>8.61</v>
      </c>
      <c r="W22" s="22">
        <f t="shared" si="2"/>
        <v>3.44</v>
      </c>
      <c r="X22" s="13">
        <f t="shared" si="3"/>
        <v>3.46</v>
      </c>
      <c r="Y22" s="13">
        <f t="shared" si="4"/>
        <v>3.91</v>
      </c>
      <c r="Z22" s="17">
        <f t="shared" si="5"/>
        <v>3.71</v>
      </c>
    </row>
    <row r="23" spans="1:26" ht="12.75">
      <c r="A23" s="8">
        <v>39372</v>
      </c>
      <c r="B23" s="2">
        <v>290</v>
      </c>
      <c r="D23" s="10">
        <v>23</v>
      </c>
      <c r="E23" s="13">
        <v>0.22</v>
      </c>
      <c r="F23" s="34"/>
      <c r="O23" s="17"/>
      <c r="T23" s="17"/>
      <c r="U23" s="19">
        <f t="shared" si="0"/>
        <v>9.58</v>
      </c>
      <c r="V23" s="19">
        <f t="shared" si="1"/>
        <v>8.479999999999999</v>
      </c>
      <c r="W23" s="22">
        <f t="shared" si="2"/>
        <v>3.3099999999999996</v>
      </c>
      <c r="X23" s="13">
        <f t="shared" si="3"/>
        <v>3.3299999999999996</v>
      </c>
      <c r="Y23" s="13">
        <f t="shared" si="4"/>
        <v>3.78</v>
      </c>
      <c r="Z23" s="17">
        <f t="shared" si="5"/>
        <v>3.5799999999999996</v>
      </c>
    </row>
    <row r="24" spans="1:26" ht="12.75">
      <c r="A24" s="8">
        <v>39373</v>
      </c>
      <c r="B24" s="2">
        <v>291</v>
      </c>
      <c r="D24" s="10">
        <v>3</v>
      </c>
      <c r="E24" s="13">
        <v>0.11</v>
      </c>
      <c r="F24" s="34"/>
      <c r="O24" s="17"/>
      <c r="T24" s="17"/>
      <c r="U24" s="19">
        <f t="shared" si="0"/>
        <v>9.690000000000001</v>
      </c>
      <c r="V24" s="19">
        <f t="shared" si="1"/>
        <v>8.59</v>
      </c>
      <c r="W24" s="22">
        <f t="shared" si="2"/>
        <v>3.42</v>
      </c>
      <c r="X24" s="13">
        <f t="shared" si="3"/>
        <v>3.44</v>
      </c>
      <c r="Y24" s="13">
        <f t="shared" si="4"/>
        <v>3.89</v>
      </c>
      <c r="Z24" s="17">
        <f t="shared" si="5"/>
        <v>3.69</v>
      </c>
    </row>
    <row r="25" spans="1:26" ht="12.75">
      <c r="A25" s="8">
        <v>39374</v>
      </c>
      <c r="B25" s="2">
        <v>292</v>
      </c>
      <c r="D25" s="10">
        <v>0</v>
      </c>
      <c r="E25" s="13">
        <v>0.1</v>
      </c>
      <c r="F25" s="34"/>
      <c r="O25" s="17"/>
      <c r="T25" s="17"/>
      <c r="U25" s="19">
        <f t="shared" si="0"/>
        <v>9.700000000000001</v>
      </c>
      <c r="V25" s="19">
        <f t="shared" si="1"/>
        <v>8.6</v>
      </c>
      <c r="W25" s="22">
        <f t="shared" si="2"/>
        <v>3.4299999999999997</v>
      </c>
      <c r="X25" s="13">
        <f t="shared" si="3"/>
        <v>3.4499999999999997</v>
      </c>
      <c r="Y25" s="13">
        <f t="shared" si="4"/>
        <v>3.9</v>
      </c>
      <c r="Z25" s="17">
        <f t="shared" si="5"/>
        <v>3.6999999999999997</v>
      </c>
    </row>
    <row r="26" spans="1:26" ht="12.75">
      <c r="A26" s="8">
        <v>39375</v>
      </c>
      <c r="B26" s="2">
        <v>293</v>
      </c>
      <c r="D26" s="10">
        <v>1</v>
      </c>
      <c r="E26" s="13">
        <v>0.06</v>
      </c>
      <c r="F26" s="34"/>
      <c r="O26" s="17"/>
      <c r="T26" s="17"/>
      <c r="U26" s="19">
        <f t="shared" si="0"/>
        <v>9.74</v>
      </c>
      <c r="V26" s="19">
        <f t="shared" si="1"/>
        <v>8.639999999999999</v>
      </c>
      <c r="W26" s="22">
        <f t="shared" si="2"/>
        <v>3.4699999999999998</v>
      </c>
      <c r="X26" s="13">
        <f t="shared" si="3"/>
        <v>3.4899999999999998</v>
      </c>
      <c r="Y26" s="13">
        <f t="shared" si="4"/>
        <v>3.94</v>
      </c>
      <c r="Z26" s="17">
        <f t="shared" si="5"/>
        <v>3.7399999999999998</v>
      </c>
    </row>
    <row r="27" spans="1:26" ht="12.75">
      <c r="A27" s="8">
        <v>39376</v>
      </c>
      <c r="B27" s="2">
        <v>294</v>
      </c>
      <c r="D27" s="10">
        <v>20</v>
      </c>
      <c r="E27" s="13">
        <v>0.26</v>
      </c>
      <c r="F27" s="34"/>
      <c r="O27" s="17"/>
      <c r="T27" s="17"/>
      <c r="U27" s="19">
        <f t="shared" si="0"/>
        <v>9.540000000000001</v>
      </c>
      <c r="V27" s="19">
        <f t="shared" si="1"/>
        <v>8.44</v>
      </c>
      <c r="W27" s="22">
        <f t="shared" si="2"/>
        <v>3.2699999999999996</v>
      </c>
      <c r="X27" s="13">
        <f t="shared" si="3"/>
        <v>3.29</v>
      </c>
      <c r="Y27" s="13">
        <f t="shared" si="4"/>
        <v>3.74</v>
      </c>
      <c r="Z27" s="17">
        <f t="shared" si="5"/>
        <v>3.54</v>
      </c>
    </row>
    <row r="28" spans="1:26" ht="12.75">
      <c r="A28" s="8">
        <v>39377</v>
      </c>
      <c r="B28" s="2">
        <v>295</v>
      </c>
      <c r="D28" s="10">
        <v>0</v>
      </c>
      <c r="E28" s="13">
        <v>0.09</v>
      </c>
      <c r="F28" s="34"/>
      <c r="O28" s="17"/>
      <c r="T28" s="17"/>
      <c r="U28" s="19">
        <f t="shared" si="0"/>
        <v>9.71</v>
      </c>
      <c r="V28" s="19">
        <f t="shared" si="1"/>
        <v>8.61</v>
      </c>
      <c r="W28" s="22">
        <f t="shared" si="2"/>
        <v>3.44</v>
      </c>
      <c r="X28" s="13">
        <f t="shared" si="3"/>
        <v>3.46</v>
      </c>
      <c r="Y28" s="13">
        <f t="shared" si="4"/>
        <v>3.91</v>
      </c>
      <c r="Z28" s="17">
        <f t="shared" si="5"/>
        <v>3.71</v>
      </c>
    </row>
    <row r="29" spans="1:26" ht="12.75">
      <c r="A29" s="8">
        <v>39378</v>
      </c>
      <c r="B29" s="2">
        <v>296</v>
      </c>
      <c r="D29" s="10">
        <v>0</v>
      </c>
      <c r="E29" s="13">
        <v>0.04</v>
      </c>
      <c r="F29" s="34"/>
      <c r="O29" s="17"/>
      <c r="T29" s="17"/>
      <c r="U29" s="19">
        <f t="shared" si="0"/>
        <v>9.760000000000002</v>
      </c>
      <c r="V29" s="19">
        <f t="shared" si="1"/>
        <v>8.66</v>
      </c>
      <c r="W29" s="22">
        <f t="shared" si="2"/>
        <v>3.4899999999999998</v>
      </c>
      <c r="X29" s="13">
        <f t="shared" si="3"/>
        <v>3.51</v>
      </c>
      <c r="Y29" s="13">
        <f t="shared" si="4"/>
        <v>3.96</v>
      </c>
      <c r="Z29" s="17">
        <f t="shared" si="5"/>
        <v>3.76</v>
      </c>
    </row>
    <row r="30" spans="1:26" ht="12.75">
      <c r="A30" s="8">
        <v>39379</v>
      </c>
      <c r="B30" s="2">
        <v>297</v>
      </c>
      <c r="D30" s="10">
        <v>0</v>
      </c>
      <c r="E30" s="13">
        <v>0.03</v>
      </c>
      <c r="F30" s="34"/>
      <c r="O30" s="17"/>
      <c r="T30" s="17"/>
      <c r="U30" s="19">
        <f t="shared" si="0"/>
        <v>9.770000000000001</v>
      </c>
      <c r="V30" s="19">
        <f t="shared" si="1"/>
        <v>8.67</v>
      </c>
      <c r="W30" s="22">
        <f t="shared" si="2"/>
        <v>3.5</v>
      </c>
      <c r="X30" s="13">
        <f t="shared" si="3"/>
        <v>3.52</v>
      </c>
      <c r="Y30" s="13">
        <f t="shared" si="4"/>
        <v>3.97</v>
      </c>
      <c r="Z30" s="17">
        <f t="shared" si="5"/>
        <v>3.77</v>
      </c>
    </row>
    <row r="31" spans="1:26" ht="12.75">
      <c r="A31" s="8">
        <v>39380</v>
      </c>
      <c r="B31" s="2">
        <v>298</v>
      </c>
      <c r="D31" s="10">
        <v>0</v>
      </c>
      <c r="E31" s="13">
        <v>0.02</v>
      </c>
      <c r="F31" s="34"/>
      <c r="O31" s="17"/>
      <c r="T31" s="17"/>
      <c r="U31" s="19">
        <f t="shared" si="0"/>
        <v>9.780000000000001</v>
      </c>
      <c r="V31" s="19">
        <f t="shared" si="1"/>
        <v>8.68</v>
      </c>
      <c r="W31" s="22">
        <f t="shared" si="2"/>
        <v>3.51</v>
      </c>
      <c r="X31" s="13">
        <f t="shared" si="3"/>
        <v>3.53</v>
      </c>
      <c r="Y31" s="13">
        <f t="shared" si="4"/>
        <v>3.98</v>
      </c>
      <c r="Z31" s="17">
        <f t="shared" si="5"/>
        <v>3.78</v>
      </c>
    </row>
    <row r="32" spans="1:26" ht="12.75">
      <c r="A32" s="8">
        <v>39381</v>
      </c>
      <c r="B32" s="2">
        <v>299</v>
      </c>
      <c r="D32" s="10">
        <v>0</v>
      </c>
      <c r="E32" s="13">
        <v>0.02</v>
      </c>
      <c r="F32" s="34"/>
      <c r="O32" s="17"/>
      <c r="T32" s="17"/>
      <c r="U32" s="19">
        <f t="shared" si="0"/>
        <v>9.780000000000001</v>
      </c>
      <c r="V32" s="19">
        <f t="shared" si="1"/>
        <v>8.68</v>
      </c>
      <c r="W32" s="22">
        <f t="shared" si="2"/>
        <v>3.51</v>
      </c>
      <c r="X32" s="13">
        <f t="shared" si="3"/>
        <v>3.53</v>
      </c>
      <c r="Y32" s="13">
        <f t="shared" si="4"/>
        <v>3.98</v>
      </c>
      <c r="Z32" s="17">
        <f t="shared" si="5"/>
        <v>3.78</v>
      </c>
    </row>
    <row r="33" spans="1:26" ht="12.75">
      <c r="A33" s="8">
        <v>39382</v>
      </c>
      <c r="B33" s="2">
        <v>300</v>
      </c>
      <c r="D33" s="10">
        <v>0</v>
      </c>
      <c r="E33" s="13">
        <v>0</v>
      </c>
      <c r="F33" s="34"/>
      <c r="O33" s="17"/>
      <c r="T33" s="17"/>
      <c r="U33" s="19">
        <f t="shared" si="0"/>
        <v>9.8</v>
      </c>
      <c r="V33" s="19">
        <f t="shared" si="1"/>
        <v>8.7</v>
      </c>
      <c r="W33" s="22">
        <f t="shared" si="2"/>
        <v>3.53</v>
      </c>
      <c r="X33" s="13">
        <f t="shared" si="3"/>
        <v>3.55</v>
      </c>
      <c r="Y33" s="13">
        <f t="shared" si="4"/>
        <v>4</v>
      </c>
      <c r="Z33" s="17">
        <f t="shared" si="5"/>
        <v>3.8</v>
      </c>
    </row>
    <row r="34" spans="1:26" ht="12.75">
      <c r="A34" s="8">
        <v>39383</v>
      </c>
      <c r="B34" s="2">
        <v>301</v>
      </c>
      <c r="D34" s="10">
        <v>0</v>
      </c>
      <c r="E34" s="13">
        <v>0</v>
      </c>
      <c r="F34" s="34"/>
      <c r="O34" s="17"/>
      <c r="T34" s="17"/>
      <c r="U34" s="19">
        <f t="shared" si="0"/>
        <v>9.8</v>
      </c>
      <c r="V34" s="19">
        <f t="shared" si="1"/>
        <v>8.7</v>
      </c>
      <c r="W34" s="22">
        <f t="shared" si="2"/>
        <v>3.53</v>
      </c>
      <c r="X34" s="13">
        <f t="shared" si="3"/>
        <v>3.55</v>
      </c>
      <c r="Y34" s="13">
        <f t="shared" si="4"/>
        <v>4</v>
      </c>
      <c r="Z34" s="17">
        <f t="shared" si="5"/>
        <v>3.8</v>
      </c>
    </row>
    <row r="35" spans="1:26" ht="12.75">
      <c r="A35" s="8">
        <v>39384</v>
      </c>
      <c r="B35" s="2">
        <v>302</v>
      </c>
      <c r="D35" s="10">
        <v>0</v>
      </c>
      <c r="E35" s="13">
        <v>0</v>
      </c>
      <c r="F35" s="34"/>
      <c r="O35" s="17"/>
      <c r="T35" s="17"/>
      <c r="U35" s="19">
        <f t="shared" si="0"/>
        <v>9.8</v>
      </c>
      <c r="V35" s="19">
        <f t="shared" si="1"/>
        <v>8.7</v>
      </c>
      <c r="W35" s="22">
        <f t="shared" si="2"/>
        <v>3.53</v>
      </c>
      <c r="X35" s="13">
        <f t="shared" si="3"/>
        <v>3.55</v>
      </c>
      <c r="Y35" s="13">
        <f t="shared" si="4"/>
        <v>4</v>
      </c>
      <c r="Z35" s="17">
        <f t="shared" si="5"/>
        <v>3.8</v>
      </c>
    </row>
    <row r="36" spans="1:26" ht="12.75">
      <c r="A36" s="8">
        <v>39385</v>
      </c>
      <c r="B36" s="2">
        <v>303</v>
      </c>
      <c r="D36" s="10">
        <v>0</v>
      </c>
      <c r="E36" s="13">
        <v>0</v>
      </c>
      <c r="F36" s="34"/>
      <c r="O36" s="17"/>
      <c r="T36" s="17"/>
      <c r="U36" s="19">
        <f t="shared" si="0"/>
        <v>9.8</v>
      </c>
      <c r="V36" s="19">
        <f t="shared" si="1"/>
        <v>8.7</v>
      </c>
      <c r="W36" s="22">
        <f t="shared" si="2"/>
        <v>3.53</v>
      </c>
      <c r="X36" s="13">
        <f t="shared" si="3"/>
        <v>3.55</v>
      </c>
      <c r="Y36" s="13">
        <f t="shared" si="4"/>
        <v>4</v>
      </c>
      <c r="Z36" s="17">
        <f t="shared" si="5"/>
        <v>3.8</v>
      </c>
    </row>
    <row r="37" spans="1:26" ht="12.75">
      <c r="A37" s="8">
        <v>39386</v>
      </c>
      <c r="B37" s="2">
        <v>304</v>
      </c>
      <c r="D37" s="10">
        <v>1</v>
      </c>
      <c r="E37" s="13">
        <v>0</v>
      </c>
      <c r="F37" s="34"/>
      <c r="H37" s="2"/>
      <c r="O37" s="17"/>
      <c r="U37" s="19">
        <f t="shared" si="0"/>
        <v>9.8</v>
      </c>
      <c r="V37" s="19">
        <f t="shared" si="1"/>
        <v>8.7</v>
      </c>
      <c r="W37" s="22">
        <f t="shared" si="2"/>
        <v>3.53</v>
      </c>
      <c r="X37" s="13">
        <f t="shared" si="3"/>
        <v>3.55</v>
      </c>
      <c r="Y37" s="13">
        <f t="shared" si="4"/>
        <v>4</v>
      </c>
      <c r="Z37" s="17">
        <f t="shared" si="5"/>
        <v>3.8</v>
      </c>
    </row>
    <row r="38" spans="1:26" ht="12.75">
      <c r="A38" s="8">
        <v>39387</v>
      </c>
      <c r="B38" s="2">
        <v>305</v>
      </c>
      <c r="D38" s="10">
        <v>0</v>
      </c>
      <c r="E38" s="13">
        <v>0</v>
      </c>
      <c r="F38" s="34"/>
      <c r="O38" s="17"/>
      <c r="Q38" s="19"/>
      <c r="R38" s="19"/>
      <c r="S38" s="22"/>
      <c r="T38" s="33"/>
      <c r="U38" s="19">
        <f t="shared" si="0"/>
        <v>9.8</v>
      </c>
      <c r="V38" s="19">
        <f t="shared" si="1"/>
        <v>8.7</v>
      </c>
      <c r="W38" s="22">
        <f t="shared" si="2"/>
        <v>3.53</v>
      </c>
      <c r="X38" s="13">
        <f t="shared" si="3"/>
        <v>3.55</v>
      </c>
      <c r="Y38" s="13">
        <f t="shared" si="4"/>
        <v>4</v>
      </c>
      <c r="Z38" s="17">
        <f t="shared" si="5"/>
        <v>3.8</v>
      </c>
    </row>
    <row r="39" spans="1:26" ht="12.75">
      <c r="A39" s="8">
        <v>39388</v>
      </c>
      <c r="B39" s="2">
        <v>306</v>
      </c>
      <c r="D39" s="10">
        <v>0</v>
      </c>
      <c r="E39" s="13">
        <v>0</v>
      </c>
      <c r="F39" s="34"/>
      <c r="O39" s="17"/>
      <c r="Q39" s="19"/>
      <c r="R39" s="19"/>
      <c r="S39" s="22"/>
      <c r="T39" s="33"/>
      <c r="U39" s="19">
        <f t="shared" si="0"/>
        <v>9.8</v>
      </c>
      <c r="V39" s="19">
        <f t="shared" si="1"/>
        <v>8.7</v>
      </c>
      <c r="W39" s="22">
        <f t="shared" si="2"/>
        <v>3.53</v>
      </c>
      <c r="X39" s="13">
        <f t="shared" si="3"/>
        <v>3.55</v>
      </c>
      <c r="Y39" s="13">
        <f t="shared" si="4"/>
        <v>4</v>
      </c>
      <c r="Z39" s="17">
        <f t="shared" si="5"/>
        <v>3.8</v>
      </c>
    </row>
    <row r="40" spans="1:26" ht="12.75">
      <c r="A40" s="8">
        <v>39389</v>
      </c>
      <c r="B40" s="2">
        <v>307</v>
      </c>
      <c r="D40" s="10">
        <v>0</v>
      </c>
      <c r="E40" s="13">
        <v>0</v>
      </c>
      <c r="F40" s="34"/>
      <c r="O40" s="17"/>
      <c r="Q40" s="19"/>
      <c r="R40" s="19"/>
      <c r="S40" s="22"/>
      <c r="T40" s="33"/>
      <c r="U40" s="19">
        <f t="shared" si="0"/>
        <v>9.8</v>
      </c>
      <c r="V40" s="19">
        <f t="shared" si="1"/>
        <v>8.7</v>
      </c>
      <c r="W40" s="22">
        <f t="shared" si="2"/>
        <v>3.53</v>
      </c>
      <c r="X40" s="13">
        <f t="shared" si="3"/>
        <v>3.55</v>
      </c>
      <c r="Y40" s="13">
        <f t="shared" si="4"/>
        <v>4</v>
      </c>
      <c r="Z40" s="17">
        <f t="shared" si="5"/>
        <v>3.8</v>
      </c>
    </row>
    <row r="41" spans="1:26" ht="12.75">
      <c r="A41" s="8">
        <v>39390</v>
      </c>
      <c r="B41" s="2">
        <v>308</v>
      </c>
      <c r="D41" s="10">
        <v>0</v>
      </c>
      <c r="E41" s="13">
        <v>0</v>
      </c>
      <c r="F41" s="34"/>
      <c r="O41" s="17"/>
      <c r="Q41" s="19"/>
      <c r="R41" s="19"/>
      <c r="S41" s="22"/>
      <c r="T41" s="33"/>
      <c r="U41" s="19">
        <f t="shared" si="0"/>
        <v>9.8</v>
      </c>
      <c r="V41" s="19">
        <f t="shared" si="1"/>
        <v>8.7</v>
      </c>
      <c r="W41" s="22">
        <f t="shared" si="2"/>
        <v>3.53</v>
      </c>
      <c r="X41" s="13">
        <f t="shared" si="3"/>
        <v>3.55</v>
      </c>
      <c r="Y41" s="13">
        <f t="shared" si="4"/>
        <v>4</v>
      </c>
      <c r="Z41" s="17">
        <f t="shared" si="5"/>
        <v>3.8</v>
      </c>
    </row>
    <row r="42" spans="1:26" ht="12.75">
      <c r="A42" s="8">
        <v>39391</v>
      </c>
      <c r="B42" s="2">
        <v>309</v>
      </c>
      <c r="D42" s="10">
        <v>0</v>
      </c>
      <c r="E42" s="13">
        <v>0</v>
      </c>
      <c r="F42" s="34"/>
      <c r="O42" s="17"/>
      <c r="Q42" s="19"/>
      <c r="R42" s="19"/>
      <c r="S42" s="22"/>
      <c r="T42" s="33"/>
      <c r="U42" s="19">
        <f t="shared" si="0"/>
        <v>9.8</v>
      </c>
      <c r="V42" s="19">
        <f t="shared" si="1"/>
        <v>8.7</v>
      </c>
      <c r="W42" s="22">
        <f t="shared" si="2"/>
        <v>3.53</v>
      </c>
      <c r="X42" s="13">
        <f t="shared" si="3"/>
        <v>3.55</v>
      </c>
      <c r="Y42" s="13">
        <f t="shared" si="4"/>
        <v>4</v>
      </c>
      <c r="Z42" s="17">
        <f t="shared" si="5"/>
        <v>3.8</v>
      </c>
    </row>
    <row r="43" spans="1:26" ht="12.75">
      <c r="A43" s="8">
        <v>39392</v>
      </c>
      <c r="B43" s="2">
        <v>310</v>
      </c>
      <c r="D43" s="10">
        <v>0</v>
      </c>
      <c r="E43" s="13">
        <v>0</v>
      </c>
      <c r="F43" s="34"/>
      <c r="O43" s="17"/>
      <c r="Q43" s="19"/>
      <c r="R43" s="19"/>
      <c r="S43" s="22"/>
      <c r="T43" s="33"/>
      <c r="U43" s="19">
        <f t="shared" si="0"/>
        <v>9.8</v>
      </c>
      <c r="V43" s="19">
        <f t="shared" si="1"/>
        <v>8.7</v>
      </c>
      <c r="W43" s="22">
        <f t="shared" si="2"/>
        <v>3.53</v>
      </c>
      <c r="X43" s="13">
        <f t="shared" si="3"/>
        <v>3.55</v>
      </c>
      <c r="Y43" s="13">
        <f t="shared" si="4"/>
        <v>4</v>
      </c>
      <c r="Z43" s="17">
        <f t="shared" si="5"/>
        <v>3.8</v>
      </c>
    </row>
    <row r="44" spans="1:26" ht="12.75">
      <c r="A44" s="8">
        <v>39393</v>
      </c>
      <c r="B44" s="2">
        <v>311</v>
      </c>
      <c r="D44" s="10">
        <v>0</v>
      </c>
      <c r="E44" s="13">
        <v>0</v>
      </c>
      <c r="F44" s="34"/>
      <c r="O44" s="17"/>
      <c r="Q44" s="19"/>
      <c r="R44" s="19"/>
      <c r="S44" s="22"/>
      <c r="T44" s="33"/>
      <c r="U44" s="19">
        <f t="shared" si="0"/>
        <v>9.8</v>
      </c>
      <c r="V44" s="19">
        <f t="shared" si="1"/>
        <v>8.7</v>
      </c>
      <c r="W44" s="22">
        <f t="shared" si="2"/>
        <v>3.53</v>
      </c>
      <c r="X44" s="13">
        <f t="shared" si="3"/>
        <v>3.55</v>
      </c>
      <c r="Y44" s="13">
        <f t="shared" si="4"/>
        <v>4</v>
      </c>
      <c r="Z44" s="17">
        <f t="shared" si="5"/>
        <v>3.8</v>
      </c>
    </row>
    <row r="45" spans="1:26" ht="12.75">
      <c r="A45" s="8">
        <v>39394</v>
      </c>
      <c r="B45" s="2">
        <v>312</v>
      </c>
      <c r="D45" s="10">
        <v>0</v>
      </c>
      <c r="E45" s="13">
        <v>0</v>
      </c>
      <c r="F45" s="34"/>
      <c r="O45" s="17"/>
      <c r="Q45" s="19"/>
      <c r="R45" s="19"/>
      <c r="S45" s="22"/>
      <c r="T45" s="33"/>
      <c r="U45" s="19">
        <f t="shared" si="0"/>
        <v>9.8</v>
      </c>
      <c r="V45" s="19">
        <f t="shared" si="1"/>
        <v>8.7</v>
      </c>
      <c r="W45" s="22">
        <f t="shared" si="2"/>
        <v>3.53</v>
      </c>
      <c r="X45" s="13">
        <f t="shared" si="3"/>
        <v>3.55</v>
      </c>
      <c r="Y45" s="13">
        <f t="shared" si="4"/>
        <v>4</v>
      </c>
      <c r="Z45" s="17">
        <f t="shared" si="5"/>
        <v>3.8</v>
      </c>
    </row>
    <row r="46" spans="1:26" ht="12.75">
      <c r="A46" s="8">
        <v>39395</v>
      </c>
      <c r="B46" s="2">
        <v>313</v>
      </c>
      <c r="D46" s="10">
        <v>0</v>
      </c>
      <c r="E46" s="13">
        <v>0</v>
      </c>
      <c r="F46" s="34"/>
      <c r="O46" s="17"/>
      <c r="Q46" s="19"/>
      <c r="R46" s="19"/>
      <c r="S46" s="22"/>
      <c r="T46" s="33"/>
      <c r="U46" s="19">
        <f t="shared" si="0"/>
        <v>9.8</v>
      </c>
      <c r="V46" s="19">
        <f t="shared" si="1"/>
        <v>8.7</v>
      </c>
      <c r="W46" s="22">
        <f t="shared" si="2"/>
        <v>3.53</v>
      </c>
      <c r="X46" s="13">
        <f t="shared" si="3"/>
        <v>3.55</v>
      </c>
      <c r="Y46" s="13">
        <f t="shared" si="4"/>
        <v>4</v>
      </c>
      <c r="Z46" s="17">
        <f t="shared" si="5"/>
        <v>3.8</v>
      </c>
    </row>
    <row r="47" spans="1:26" ht="12.75">
      <c r="A47" s="8">
        <v>39396</v>
      </c>
      <c r="B47" s="2">
        <v>314</v>
      </c>
      <c r="D47" s="10">
        <v>0</v>
      </c>
      <c r="E47" s="13">
        <v>0</v>
      </c>
      <c r="F47" s="34"/>
      <c r="O47" s="17"/>
      <c r="Q47" s="19"/>
      <c r="R47" s="19"/>
      <c r="S47" s="22"/>
      <c r="T47" s="33"/>
      <c r="U47" s="19">
        <f t="shared" si="0"/>
        <v>9.8</v>
      </c>
      <c r="V47" s="19">
        <f t="shared" si="1"/>
        <v>8.7</v>
      </c>
      <c r="W47" s="22">
        <f t="shared" si="2"/>
        <v>3.53</v>
      </c>
      <c r="X47" s="13">
        <f t="shared" si="3"/>
        <v>3.55</v>
      </c>
      <c r="Y47" s="13">
        <f t="shared" si="4"/>
        <v>4</v>
      </c>
      <c r="Z47" s="17">
        <f t="shared" si="5"/>
        <v>3.8</v>
      </c>
    </row>
    <row r="48" spans="1:26" ht="12.75">
      <c r="A48" s="8">
        <v>39397</v>
      </c>
      <c r="B48" s="2">
        <v>315</v>
      </c>
      <c r="D48" s="10">
        <v>0</v>
      </c>
      <c r="E48" s="13">
        <v>0</v>
      </c>
      <c r="F48" s="34"/>
      <c r="O48" s="17"/>
      <c r="Q48" s="19"/>
      <c r="R48" s="19"/>
      <c r="S48" s="22"/>
      <c r="T48" s="33"/>
      <c r="U48" s="19">
        <f t="shared" si="0"/>
        <v>9.8</v>
      </c>
      <c r="V48" s="19">
        <f t="shared" si="1"/>
        <v>8.7</v>
      </c>
      <c r="W48" s="22">
        <f t="shared" si="2"/>
        <v>3.53</v>
      </c>
      <c r="X48" s="13">
        <f t="shared" si="3"/>
        <v>3.55</v>
      </c>
      <c r="Y48" s="13">
        <f t="shared" si="4"/>
        <v>4</v>
      </c>
      <c r="Z48" s="17">
        <f t="shared" si="5"/>
        <v>3.8</v>
      </c>
    </row>
    <row r="49" spans="1:26" ht="12.75">
      <c r="A49" s="8">
        <v>39398</v>
      </c>
      <c r="B49" s="2">
        <v>316</v>
      </c>
      <c r="D49" s="10">
        <v>0</v>
      </c>
      <c r="E49" s="13">
        <v>0</v>
      </c>
      <c r="F49" s="34"/>
      <c r="O49" s="17"/>
      <c r="Q49" s="19"/>
      <c r="R49" s="19"/>
      <c r="S49" s="22"/>
      <c r="T49" s="33"/>
      <c r="U49" s="19">
        <f t="shared" si="0"/>
        <v>9.8</v>
      </c>
      <c r="V49" s="19">
        <f t="shared" si="1"/>
        <v>8.7</v>
      </c>
      <c r="W49" s="22">
        <f t="shared" si="2"/>
        <v>3.53</v>
      </c>
      <c r="X49" s="13">
        <f t="shared" si="3"/>
        <v>3.55</v>
      </c>
      <c r="Y49" s="13">
        <f t="shared" si="4"/>
        <v>4</v>
      </c>
      <c r="Z49" s="17">
        <f t="shared" si="5"/>
        <v>3.8</v>
      </c>
    </row>
    <row r="50" spans="1:26" ht="12.75">
      <c r="A50" s="8">
        <v>39399</v>
      </c>
      <c r="B50" s="2">
        <v>317</v>
      </c>
      <c r="D50" s="10">
        <v>0</v>
      </c>
      <c r="E50" s="13">
        <v>0</v>
      </c>
      <c r="F50" s="34"/>
      <c r="O50" s="17"/>
      <c r="Q50" s="19"/>
      <c r="R50" s="19"/>
      <c r="S50" s="22"/>
      <c r="T50" s="33"/>
      <c r="U50" s="19">
        <f t="shared" si="0"/>
        <v>9.8</v>
      </c>
      <c r="V50" s="19">
        <f t="shared" si="1"/>
        <v>8.7</v>
      </c>
      <c r="W50" s="22">
        <f t="shared" si="2"/>
        <v>3.53</v>
      </c>
      <c r="X50" s="13">
        <f t="shared" si="3"/>
        <v>3.55</v>
      </c>
      <c r="Y50" s="13">
        <f t="shared" si="4"/>
        <v>4</v>
      </c>
      <c r="Z50" s="17">
        <f t="shared" si="5"/>
        <v>3.8</v>
      </c>
    </row>
    <row r="51" spans="1:26" ht="12.75">
      <c r="A51" s="8">
        <v>39400</v>
      </c>
      <c r="B51" s="2">
        <v>318</v>
      </c>
      <c r="D51" s="10">
        <v>0</v>
      </c>
      <c r="E51" s="13">
        <v>0</v>
      </c>
      <c r="F51" s="34"/>
      <c r="O51" s="17"/>
      <c r="Q51" s="19"/>
      <c r="R51" s="19"/>
      <c r="S51" s="22"/>
      <c r="T51" s="33"/>
      <c r="U51" s="19">
        <f t="shared" si="0"/>
        <v>9.8</v>
      </c>
      <c r="V51" s="19">
        <f t="shared" si="1"/>
        <v>8.7</v>
      </c>
      <c r="W51" s="22">
        <f t="shared" si="2"/>
        <v>3.53</v>
      </c>
      <c r="X51" s="13">
        <f t="shared" si="3"/>
        <v>3.55</v>
      </c>
      <c r="Y51" s="13">
        <f t="shared" si="4"/>
        <v>4</v>
      </c>
      <c r="Z51" s="17">
        <f t="shared" si="5"/>
        <v>3.8</v>
      </c>
    </row>
    <row r="52" spans="1:26" ht="12.75">
      <c r="A52" s="8">
        <v>39401</v>
      </c>
      <c r="B52" s="2">
        <v>319</v>
      </c>
      <c r="D52" s="10">
        <v>0</v>
      </c>
      <c r="E52" s="13">
        <v>0</v>
      </c>
      <c r="F52" s="34"/>
      <c r="O52" s="17"/>
      <c r="Q52" s="19"/>
      <c r="R52" s="19"/>
      <c r="S52" s="22"/>
      <c r="T52" s="33"/>
      <c r="U52" s="19">
        <f t="shared" si="0"/>
        <v>9.8</v>
      </c>
      <c r="V52" s="19">
        <f t="shared" si="1"/>
        <v>8.7</v>
      </c>
      <c r="W52" s="22">
        <f t="shared" si="2"/>
        <v>3.53</v>
      </c>
      <c r="X52" s="13">
        <f t="shared" si="3"/>
        <v>3.55</v>
      </c>
      <c r="Y52" s="13">
        <f t="shared" si="4"/>
        <v>4</v>
      </c>
      <c r="Z52" s="17">
        <f t="shared" si="5"/>
        <v>3.8</v>
      </c>
    </row>
    <row r="53" spans="1:26" ht="12.75">
      <c r="A53" s="8">
        <v>39402</v>
      </c>
      <c r="B53" s="2">
        <v>320</v>
      </c>
      <c r="D53" s="10">
        <v>0</v>
      </c>
      <c r="E53" s="13">
        <v>0</v>
      </c>
      <c r="F53" s="34"/>
      <c r="O53" s="17"/>
      <c r="Q53" s="19"/>
      <c r="R53" s="19"/>
      <c r="S53" s="22"/>
      <c r="T53" s="33"/>
      <c r="U53" s="19">
        <f t="shared" si="0"/>
        <v>9.8</v>
      </c>
      <c r="V53" s="19">
        <f t="shared" si="1"/>
        <v>8.7</v>
      </c>
      <c r="W53" s="22">
        <f t="shared" si="2"/>
        <v>3.53</v>
      </c>
      <c r="X53" s="13">
        <f t="shared" si="3"/>
        <v>3.55</v>
      </c>
      <c r="Y53" s="13">
        <f t="shared" si="4"/>
        <v>4</v>
      </c>
      <c r="Z53" s="17">
        <f t="shared" si="5"/>
        <v>3.8</v>
      </c>
    </row>
    <row r="54" spans="1:26" ht="12.75">
      <c r="A54" s="8">
        <v>39403</v>
      </c>
      <c r="B54" s="2">
        <v>321</v>
      </c>
      <c r="D54" s="10">
        <v>0</v>
      </c>
      <c r="E54" s="13">
        <v>0</v>
      </c>
      <c r="F54" s="34"/>
      <c r="O54" s="17"/>
      <c r="Q54" s="19"/>
      <c r="R54" s="19"/>
      <c r="S54" s="22"/>
      <c r="T54" s="33"/>
      <c r="U54" s="19">
        <f t="shared" si="0"/>
        <v>9.8</v>
      </c>
      <c r="V54" s="19">
        <f t="shared" si="1"/>
        <v>8.7</v>
      </c>
      <c r="W54" s="22">
        <f t="shared" si="2"/>
        <v>3.53</v>
      </c>
      <c r="X54" s="13">
        <f t="shared" si="3"/>
        <v>3.55</v>
      </c>
      <c r="Y54" s="13">
        <f t="shared" si="4"/>
        <v>4</v>
      </c>
      <c r="Z54" s="17">
        <f t="shared" si="5"/>
        <v>3.8</v>
      </c>
    </row>
    <row r="55" spans="1:26" ht="12.75">
      <c r="A55" s="8">
        <v>39404</v>
      </c>
      <c r="B55" s="2">
        <v>322</v>
      </c>
      <c r="D55" s="10">
        <v>0</v>
      </c>
      <c r="E55" s="13">
        <v>0</v>
      </c>
      <c r="F55" s="34"/>
      <c r="O55" s="17"/>
      <c r="Q55" s="19"/>
      <c r="R55" s="19"/>
      <c r="S55" s="22"/>
      <c r="T55" s="33"/>
      <c r="U55" s="19">
        <f t="shared" si="0"/>
        <v>9.8</v>
      </c>
      <c r="V55" s="19">
        <f t="shared" si="1"/>
        <v>8.7</v>
      </c>
      <c r="W55" s="22">
        <f t="shared" si="2"/>
        <v>3.53</v>
      </c>
      <c r="X55" s="13">
        <f t="shared" si="3"/>
        <v>3.55</v>
      </c>
      <c r="Y55" s="13">
        <f t="shared" si="4"/>
        <v>4</v>
      </c>
      <c r="Z55" s="17">
        <f t="shared" si="5"/>
        <v>3.8</v>
      </c>
    </row>
    <row r="56" spans="1:26" ht="12.75">
      <c r="A56" s="8">
        <v>39405</v>
      </c>
      <c r="B56" s="2">
        <v>323</v>
      </c>
      <c r="D56" s="10">
        <v>0</v>
      </c>
      <c r="E56" s="13">
        <v>0</v>
      </c>
      <c r="F56" s="34"/>
      <c r="O56" s="17"/>
      <c r="Q56" s="19"/>
      <c r="R56" s="19"/>
      <c r="S56" s="22"/>
      <c r="T56" s="33"/>
      <c r="U56" s="19">
        <f t="shared" si="0"/>
        <v>9.8</v>
      </c>
      <c r="V56" s="19">
        <f t="shared" si="1"/>
        <v>8.7</v>
      </c>
      <c r="W56" s="22">
        <f t="shared" si="2"/>
        <v>3.53</v>
      </c>
      <c r="X56" s="13">
        <f t="shared" si="3"/>
        <v>3.55</v>
      </c>
      <c r="Y56" s="13">
        <f t="shared" si="4"/>
        <v>4</v>
      </c>
      <c r="Z56" s="17">
        <f t="shared" si="5"/>
        <v>3.8</v>
      </c>
    </row>
    <row r="57" spans="1:26" ht="12.75">
      <c r="A57" s="8">
        <v>39406</v>
      </c>
      <c r="B57" s="2">
        <v>324</v>
      </c>
      <c r="D57" s="10">
        <v>0</v>
      </c>
      <c r="E57" s="13">
        <v>0</v>
      </c>
      <c r="F57" s="34"/>
      <c r="O57" s="17"/>
      <c r="Q57" s="19"/>
      <c r="R57" s="19"/>
      <c r="S57" s="22"/>
      <c r="T57" s="33"/>
      <c r="U57" s="19">
        <f t="shared" si="0"/>
        <v>9.8</v>
      </c>
      <c r="V57" s="19">
        <f t="shared" si="1"/>
        <v>8.7</v>
      </c>
      <c r="W57" s="22">
        <f t="shared" si="2"/>
        <v>3.53</v>
      </c>
      <c r="X57" s="13">
        <f t="shared" si="3"/>
        <v>3.55</v>
      </c>
      <c r="Y57" s="13">
        <f t="shared" si="4"/>
        <v>4</v>
      </c>
      <c r="Z57" s="17">
        <f t="shared" si="5"/>
        <v>3.8</v>
      </c>
    </row>
    <row r="58" spans="1:26" ht="12.75">
      <c r="A58" s="8">
        <v>39407</v>
      </c>
      <c r="B58" s="2">
        <v>325</v>
      </c>
      <c r="D58" s="10">
        <v>3</v>
      </c>
      <c r="E58" s="13">
        <v>0.04</v>
      </c>
      <c r="F58" s="34"/>
      <c r="O58" s="17"/>
      <c r="Q58" s="19"/>
      <c r="R58" s="19"/>
      <c r="S58" s="22"/>
      <c r="T58" s="33"/>
      <c r="U58" s="19">
        <f t="shared" si="0"/>
        <v>9.760000000000002</v>
      </c>
      <c r="V58" s="19">
        <f t="shared" si="1"/>
        <v>8.66</v>
      </c>
      <c r="W58" s="22">
        <f t="shared" si="2"/>
        <v>3.4899999999999998</v>
      </c>
      <c r="X58" s="13">
        <f t="shared" si="3"/>
        <v>3.51</v>
      </c>
      <c r="Y58" s="13">
        <f t="shared" si="4"/>
        <v>3.96</v>
      </c>
      <c r="Z58" s="17">
        <f t="shared" si="5"/>
        <v>3.76</v>
      </c>
    </row>
    <row r="59" spans="1:26" ht="12.75">
      <c r="A59" s="8">
        <v>39408</v>
      </c>
      <c r="B59" s="2">
        <v>326</v>
      </c>
      <c r="D59" s="10">
        <v>0</v>
      </c>
      <c r="E59" s="13">
        <v>0.02</v>
      </c>
      <c r="F59" s="34"/>
      <c r="O59" s="17"/>
      <c r="Q59" s="19"/>
      <c r="R59" s="19"/>
      <c r="S59" s="22"/>
      <c r="T59" s="33"/>
      <c r="U59" s="19">
        <f t="shared" si="0"/>
        <v>9.780000000000001</v>
      </c>
      <c r="V59" s="19">
        <f t="shared" si="1"/>
        <v>8.68</v>
      </c>
      <c r="W59" s="22">
        <f t="shared" si="2"/>
        <v>3.51</v>
      </c>
      <c r="X59" s="13">
        <f t="shared" si="3"/>
        <v>3.53</v>
      </c>
      <c r="Y59" s="13">
        <f t="shared" si="4"/>
        <v>3.98</v>
      </c>
      <c r="Z59" s="17">
        <f t="shared" si="5"/>
        <v>3.78</v>
      </c>
    </row>
    <row r="60" spans="1:26" ht="12.75">
      <c r="A60" s="8">
        <v>39409</v>
      </c>
      <c r="B60" s="2">
        <v>327</v>
      </c>
      <c r="D60" s="10">
        <v>13</v>
      </c>
      <c r="E60" s="13">
        <v>0.22</v>
      </c>
      <c r="F60" s="34"/>
      <c r="O60" s="17"/>
      <c r="Q60" s="19"/>
      <c r="R60" s="19"/>
      <c r="S60" s="22"/>
      <c r="T60" s="33"/>
      <c r="U60" s="19">
        <f t="shared" si="0"/>
        <v>9.58</v>
      </c>
      <c r="V60" s="19">
        <f t="shared" si="1"/>
        <v>8.479999999999999</v>
      </c>
      <c r="W60" s="22">
        <f t="shared" si="2"/>
        <v>3.3099999999999996</v>
      </c>
      <c r="X60" s="13">
        <f t="shared" si="3"/>
        <v>3.3299999999999996</v>
      </c>
      <c r="Y60" s="13">
        <f t="shared" si="4"/>
        <v>3.78</v>
      </c>
      <c r="Z60" s="17">
        <f t="shared" si="5"/>
        <v>3.5799999999999996</v>
      </c>
    </row>
    <row r="61" spans="1:26" ht="12.75">
      <c r="A61" s="8">
        <v>39410</v>
      </c>
      <c r="B61" s="2">
        <v>328</v>
      </c>
      <c r="D61" s="10">
        <v>0</v>
      </c>
      <c r="E61" s="13">
        <v>0.19</v>
      </c>
      <c r="F61" s="34"/>
      <c r="O61" s="17"/>
      <c r="Q61" s="19"/>
      <c r="R61" s="19"/>
      <c r="S61" s="22"/>
      <c r="T61" s="33"/>
      <c r="U61" s="19">
        <f t="shared" si="0"/>
        <v>9.610000000000001</v>
      </c>
      <c r="V61" s="19">
        <f t="shared" si="1"/>
        <v>8.51</v>
      </c>
      <c r="W61" s="22">
        <f t="shared" si="2"/>
        <v>3.34</v>
      </c>
      <c r="X61" s="13">
        <f t="shared" si="3"/>
        <v>3.36</v>
      </c>
      <c r="Y61" s="13">
        <f t="shared" si="4"/>
        <v>3.81</v>
      </c>
      <c r="Z61" s="17">
        <f t="shared" si="5"/>
        <v>3.61</v>
      </c>
    </row>
    <row r="62" spans="1:26" ht="12.75">
      <c r="A62" s="8">
        <v>39411</v>
      </c>
      <c r="B62" s="2">
        <v>329</v>
      </c>
      <c r="D62" s="10">
        <v>0</v>
      </c>
      <c r="E62" s="13">
        <v>0.16</v>
      </c>
      <c r="F62" s="34"/>
      <c r="O62" s="17"/>
      <c r="P62" s="52"/>
      <c r="Q62" s="52"/>
      <c r="R62" s="22"/>
      <c r="S62" s="22"/>
      <c r="T62" s="33"/>
      <c r="U62" s="19">
        <f t="shared" si="0"/>
        <v>9.64</v>
      </c>
      <c r="V62" s="19">
        <f t="shared" si="1"/>
        <v>8.54</v>
      </c>
      <c r="W62" s="22">
        <f t="shared" si="2"/>
        <v>3.3699999999999997</v>
      </c>
      <c r="X62" s="13">
        <f t="shared" si="3"/>
        <v>3.3899999999999997</v>
      </c>
      <c r="Y62" s="13">
        <f t="shared" si="4"/>
        <v>3.84</v>
      </c>
      <c r="Z62" s="17">
        <f t="shared" si="5"/>
        <v>3.6399999999999997</v>
      </c>
    </row>
    <row r="63" spans="1:26" ht="12.75">
      <c r="A63" s="8">
        <v>39412</v>
      </c>
      <c r="B63" s="2">
        <v>330</v>
      </c>
      <c r="D63" s="10">
        <v>0</v>
      </c>
      <c r="E63" s="13">
        <v>0.12</v>
      </c>
      <c r="F63" s="34"/>
      <c r="O63" s="17"/>
      <c r="Q63" s="19"/>
      <c r="R63" s="19"/>
      <c r="S63" s="22"/>
      <c r="T63" s="33"/>
      <c r="U63" s="19">
        <f t="shared" si="0"/>
        <v>9.680000000000001</v>
      </c>
      <c r="V63" s="22">
        <f t="shared" si="1"/>
        <v>8.58</v>
      </c>
      <c r="W63" s="22">
        <f t="shared" si="2"/>
        <v>3.4099999999999997</v>
      </c>
      <c r="X63" s="13">
        <f t="shared" si="3"/>
        <v>3.4299999999999997</v>
      </c>
      <c r="Y63" s="13">
        <f t="shared" si="4"/>
        <v>3.88</v>
      </c>
      <c r="Z63" s="17">
        <f t="shared" si="5"/>
        <v>3.6799999999999997</v>
      </c>
    </row>
    <row r="64" spans="1:26" ht="12.75">
      <c r="A64" s="8">
        <v>39413</v>
      </c>
      <c r="B64" s="2">
        <v>331</v>
      </c>
      <c r="D64" s="10">
        <v>0</v>
      </c>
      <c r="E64" s="13">
        <v>0.12</v>
      </c>
      <c r="F64" s="34"/>
      <c r="O64" s="17"/>
      <c r="Q64" s="19"/>
      <c r="R64" s="19"/>
      <c r="S64" s="22"/>
      <c r="T64" s="33"/>
      <c r="U64" s="19">
        <f t="shared" si="0"/>
        <v>9.680000000000001</v>
      </c>
      <c r="V64" s="22">
        <f t="shared" si="1"/>
        <v>8.58</v>
      </c>
      <c r="W64" s="22">
        <f t="shared" si="2"/>
        <v>3.4099999999999997</v>
      </c>
      <c r="X64" s="13">
        <f t="shared" si="3"/>
        <v>3.4299999999999997</v>
      </c>
      <c r="Y64" s="13">
        <f t="shared" si="4"/>
        <v>3.88</v>
      </c>
      <c r="Z64" s="17">
        <f t="shared" si="5"/>
        <v>3.6799999999999997</v>
      </c>
    </row>
    <row r="65" spans="1:26" ht="12.75">
      <c r="A65" s="8">
        <v>39414</v>
      </c>
      <c r="B65" s="2">
        <v>332</v>
      </c>
      <c r="D65" s="10">
        <v>0</v>
      </c>
      <c r="E65" s="13">
        <v>0.02</v>
      </c>
      <c r="F65" s="34"/>
      <c r="O65" s="17"/>
      <c r="Q65" s="19"/>
      <c r="R65" s="19"/>
      <c r="S65" s="22"/>
      <c r="T65" s="33"/>
      <c r="U65" s="19">
        <f t="shared" si="0"/>
        <v>9.780000000000001</v>
      </c>
      <c r="V65" s="22">
        <f t="shared" si="1"/>
        <v>8.68</v>
      </c>
      <c r="W65" s="22">
        <f t="shared" si="2"/>
        <v>3.51</v>
      </c>
      <c r="X65" s="13">
        <f t="shared" si="3"/>
        <v>3.53</v>
      </c>
      <c r="Y65" s="13">
        <f t="shared" si="4"/>
        <v>3.98</v>
      </c>
      <c r="Z65" s="17">
        <f t="shared" si="5"/>
        <v>3.78</v>
      </c>
    </row>
    <row r="66" spans="1:26" ht="12.75">
      <c r="A66" s="8">
        <v>39415</v>
      </c>
      <c r="B66" s="2">
        <v>333</v>
      </c>
      <c r="D66" s="10">
        <v>0</v>
      </c>
      <c r="E66" s="13">
        <v>0.03</v>
      </c>
      <c r="F66" s="34"/>
      <c r="O66" s="17"/>
      <c r="Q66" s="19"/>
      <c r="R66" s="19"/>
      <c r="S66" s="22"/>
      <c r="T66" s="33"/>
      <c r="U66" s="19">
        <f t="shared" si="0"/>
        <v>9.770000000000001</v>
      </c>
      <c r="V66" s="22">
        <f t="shared" si="1"/>
        <v>8.67</v>
      </c>
      <c r="W66" s="22">
        <f t="shared" si="2"/>
        <v>3.5</v>
      </c>
      <c r="X66" s="13">
        <f t="shared" si="3"/>
        <v>3.52</v>
      </c>
      <c r="Y66" s="13">
        <f t="shared" si="4"/>
        <v>3.97</v>
      </c>
      <c r="Z66" s="17">
        <f t="shared" si="5"/>
        <v>3.77</v>
      </c>
    </row>
    <row r="67" spans="1:26" ht="12.75">
      <c r="A67" s="8">
        <v>39416</v>
      </c>
      <c r="B67" s="2">
        <v>334</v>
      </c>
      <c r="D67" s="10">
        <v>40</v>
      </c>
      <c r="E67" s="13">
        <v>0.03</v>
      </c>
      <c r="F67" s="34"/>
      <c r="O67" s="17"/>
      <c r="Q67" s="19"/>
      <c r="R67" s="19"/>
      <c r="S67" s="22"/>
      <c r="T67" s="33"/>
      <c r="U67" s="19">
        <f t="shared" si="0"/>
        <v>9.770000000000001</v>
      </c>
      <c r="V67" s="22">
        <f t="shared" si="1"/>
        <v>8.67</v>
      </c>
      <c r="W67" s="22">
        <f t="shared" si="2"/>
        <v>3.5</v>
      </c>
      <c r="X67" s="13">
        <f t="shared" si="3"/>
        <v>3.52</v>
      </c>
      <c r="Y67" s="13">
        <f t="shared" si="4"/>
        <v>3.97</v>
      </c>
      <c r="Z67" s="17">
        <f t="shared" si="5"/>
        <v>3.77</v>
      </c>
    </row>
    <row r="68" spans="1:26" ht="12.75">
      <c r="A68" s="8">
        <v>39417</v>
      </c>
      <c r="B68" s="2">
        <v>335</v>
      </c>
      <c r="D68" s="10">
        <v>42</v>
      </c>
      <c r="E68" s="13">
        <v>0.34</v>
      </c>
      <c r="F68" s="34"/>
      <c r="O68" s="17"/>
      <c r="Q68" s="19"/>
      <c r="R68" s="19"/>
      <c r="S68" s="22"/>
      <c r="T68" s="33"/>
      <c r="U68" s="19">
        <f t="shared" si="0"/>
        <v>9.46</v>
      </c>
      <c r="V68" s="22">
        <f t="shared" si="1"/>
        <v>8.36</v>
      </c>
      <c r="W68" s="22">
        <f t="shared" si="2"/>
        <v>3.19</v>
      </c>
      <c r="X68" s="13">
        <f t="shared" si="3"/>
        <v>3.21</v>
      </c>
      <c r="Y68" s="13">
        <f t="shared" si="4"/>
        <v>3.66</v>
      </c>
      <c r="Z68" s="17">
        <f t="shared" si="5"/>
        <v>3.46</v>
      </c>
    </row>
    <row r="69" spans="1:26" ht="12.75">
      <c r="A69" s="8">
        <v>39418</v>
      </c>
      <c r="B69" s="2">
        <v>336</v>
      </c>
      <c r="D69" s="10">
        <v>4</v>
      </c>
      <c r="E69" s="13">
        <v>0.26</v>
      </c>
      <c r="F69" s="34"/>
      <c r="O69" s="17"/>
      <c r="Q69" s="19"/>
      <c r="R69" s="19"/>
      <c r="S69" s="22"/>
      <c r="T69" s="33"/>
      <c r="U69" s="19">
        <f t="shared" si="0"/>
        <v>9.540000000000001</v>
      </c>
      <c r="V69" s="22">
        <f t="shared" si="1"/>
        <v>8.44</v>
      </c>
      <c r="W69" s="22">
        <f t="shared" si="2"/>
        <v>3.2699999999999996</v>
      </c>
      <c r="X69" s="13">
        <f t="shared" si="3"/>
        <v>3.29</v>
      </c>
      <c r="Y69" s="13">
        <f t="shared" si="4"/>
        <v>3.74</v>
      </c>
      <c r="Z69" s="17">
        <f t="shared" si="5"/>
        <v>3.54</v>
      </c>
    </row>
    <row r="70" spans="1:26" ht="12.75">
      <c r="A70" s="8">
        <v>39419</v>
      </c>
      <c r="B70" s="2">
        <v>337</v>
      </c>
      <c r="D70" s="10">
        <v>0</v>
      </c>
      <c r="E70" s="13">
        <v>0.25</v>
      </c>
      <c r="F70" s="34"/>
      <c r="O70" s="17"/>
      <c r="Q70" s="19"/>
      <c r="R70" s="19"/>
      <c r="S70" s="22"/>
      <c r="T70" s="33"/>
      <c r="U70" s="19">
        <f t="shared" si="0"/>
        <v>9.55</v>
      </c>
      <c r="V70" s="22">
        <f t="shared" si="1"/>
        <v>8.45</v>
      </c>
      <c r="W70" s="22">
        <f t="shared" si="2"/>
        <v>3.28</v>
      </c>
      <c r="X70" s="13">
        <f t="shared" si="3"/>
        <v>3.3</v>
      </c>
      <c r="Y70" s="13">
        <f t="shared" si="4"/>
        <v>3.75</v>
      </c>
      <c r="Z70" s="17">
        <f t="shared" si="5"/>
        <v>3.55</v>
      </c>
    </row>
    <row r="71" spans="1:26" ht="12.75">
      <c r="A71" s="8">
        <v>39420</v>
      </c>
      <c r="B71" s="2">
        <v>338</v>
      </c>
      <c r="D71" s="10">
        <v>0</v>
      </c>
      <c r="E71" s="13">
        <v>0.17</v>
      </c>
      <c r="F71" s="34"/>
      <c r="O71" s="17"/>
      <c r="P71" s="52"/>
      <c r="Q71" s="52"/>
      <c r="R71" s="22"/>
      <c r="S71" s="22"/>
      <c r="T71" s="33"/>
      <c r="U71" s="19">
        <f aca="true" t="shared" si="6" ref="U71:U134">9.8-E71</f>
        <v>9.63</v>
      </c>
      <c r="V71" s="22">
        <f aca="true" t="shared" si="7" ref="V71:V134">8.7-E71</f>
        <v>8.53</v>
      </c>
      <c r="W71" s="22">
        <f aca="true" t="shared" si="8" ref="W71:W134">3.53-E71</f>
        <v>3.36</v>
      </c>
      <c r="X71" s="13">
        <f aca="true" t="shared" si="9" ref="X71:X134">3.55-E71</f>
        <v>3.38</v>
      </c>
      <c r="Y71" s="13">
        <f aca="true" t="shared" si="10" ref="Y71:Y134">4-E71</f>
        <v>3.83</v>
      </c>
      <c r="Z71" s="17">
        <f aca="true" t="shared" si="11" ref="Z71:Z134">3.8-E71</f>
        <v>3.63</v>
      </c>
    </row>
    <row r="72" spans="1:26" ht="12.75">
      <c r="A72" s="8">
        <v>39421</v>
      </c>
      <c r="B72" s="2">
        <v>339</v>
      </c>
      <c r="D72" s="10">
        <v>2</v>
      </c>
      <c r="E72" s="13">
        <v>0.14</v>
      </c>
      <c r="F72" s="34">
        <v>2</v>
      </c>
      <c r="G72" s="2">
        <v>1020</v>
      </c>
      <c r="H72" s="13">
        <v>0</v>
      </c>
      <c r="I72" s="13">
        <v>0.14</v>
      </c>
      <c r="J72" s="13">
        <v>0.54</v>
      </c>
      <c r="K72" s="13">
        <v>0.27</v>
      </c>
      <c r="L72" s="13">
        <v>0.47</v>
      </c>
      <c r="M72" s="13">
        <v>0.1</v>
      </c>
      <c r="N72" s="13">
        <v>0.06</v>
      </c>
      <c r="O72" s="17">
        <v>0</v>
      </c>
      <c r="P72" s="52">
        <f>R72-0.2</f>
        <v>-0.05000000000000002</v>
      </c>
      <c r="Q72" s="52">
        <f>R72-0.1</f>
        <v>0.04999999999999999</v>
      </c>
      <c r="R72" s="53">
        <v>0.15</v>
      </c>
      <c r="S72" s="22">
        <f>R72+0.1</f>
        <v>0.25</v>
      </c>
      <c r="T72" s="33">
        <f>R72+0.2</f>
        <v>0.35</v>
      </c>
      <c r="U72" s="19">
        <f t="shared" si="6"/>
        <v>9.66</v>
      </c>
      <c r="V72" s="22">
        <f t="shared" si="7"/>
        <v>8.559999999999999</v>
      </c>
      <c r="W72" s="22">
        <f t="shared" si="8"/>
        <v>3.3899999999999997</v>
      </c>
      <c r="X72" s="13">
        <f t="shared" si="9"/>
        <v>3.4099999999999997</v>
      </c>
      <c r="Y72" s="13">
        <f t="shared" si="10"/>
        <v>3.86</v>
      </c>
      <c r="Z72" s="17">
        <f t="shared" si="11"/>
        <v>3.6599999999999997</v>
      </c>
    </row>
    <row r="73" spans="1:26" ht="12.75">
      <c r="A73" s="8">
        <v>39422</v>
      </c>
      <c r="B73" s="2">
        <v>340</v>
      </c>
      <c r="D73" s="10">
        <v>11</v>
      </c>
      <c r="E73" s="13">
        <v>0.14</v>
      </c>
      <c r="F73" s="34"/>
      <c r="O73" s="17"/>
      <c r="Q73" s="19"/>
      <c r="R73" s="19"/>
      <c r="S73" s="22"/>
      <c r="T73" s="33"/>
      <c r="U73" s="19">
        <f t="shared" si="6"/>
        <v>9.66</v>
      </c>
      <c r="V73" s="22">
        <f t="shared" si="7"/>
        <v>8.559999999999999</v>
      </c>
      <c r="W73" s="22">
        <f t="shared" si="8"/>
        <v>3.3899999999999997</v>
      </c>
      <c r="X73" s="13">
        <f t="shared" si="9"/>
        <v>3.4099999999999997</v>
      </c>
      <c r="Y73" s="13">
        <f t="shared" si="10"/>
        <v>3.86</v>
      </c>
      <c r="Z73" s="17">
        <f t="shared" si="11"/>
        <v>3.6599999999999997</v>
      </c>
    </row>
    <row r="74" spans="1:26" ht="12.75">
      <c r="A74" s="8">
        <v>39423</v>
      </c>
      <c r="B74" s="2">
        <v>341</v>
      </c>
      <c r="D74" s="10">
        <v>36</v>
      </c>
      <c r="E74" s="13">
        <v>0.27</v>
      </c>
      <c r="F74" s="34"/>
      <c r="O74" s="17"/>
      <c r="Q74" s="19"/>
      <c r="R74" s="19"/>
      <c r="S74" s="22"/>
      <c r="T74" s="33"/>
      <c r="U74" s="19">
        <f t="shared" si="6"/>
        <v>9.530000000000001</v>
      </c>
      <c r="V74" s="22">
        <f t="shared" si="7"/>
        <v>8.43</v>
      </c>
      <c r="W74" s="22">
        <f t="shared" si="8"/>
        <v>3.26</v>
      </c>
      <c r="X74" s="13">
        <f t="shared" si="9"/>
        <v>3.28</v>
      </c>
      <c r="Y74" s="13">
        <f t="shared" si="10"/>
        <v>3.73</v>
      </c>
      <c r="Z74" s="17">
        <f t="shared" si="11"/>
        <v>3.53</v>
      </c>
    </row>
    <row r="75" spans="1:26" ht="12.75">
      <c r="A75" s="8">
        <v>39424</v>
      </c>
      <c r="B75" s="2">
        <v>342</v>
      </c>
      <c r="D75" s="10">
        <v>14</v>
      </c>
      <c r="E75" s="13">
        <v>0.19</v>
      </c>
      <c r="F75" s="34"/>
      <c r="O75" s="17"/>
      <c r="Q75" s="19"/>
      <c r="R75" s="19"/>
      <c r="S75" s="22"/>
      <c r="T75" s="33"/>
      <c r="U75" s="19">
        <f t="shared" si="6"/>
        <v>9.610000000000001</v>
      </c>
      <c r="V75" s="22">
        <f t="shared" si="7"/>
        <v>8.51</v>
      </c>
      <c r="W75" s="22">
        <f t="shared" si="8"/>
        <v>3.34</v>
      </c>
      <c r="X75" s="13">
        <f t="shared" si="9"/>
        <v>3.36</v>
      </c>
      <c r="Y75" s="13">
        <f t="shared" si="10"/>
        <v>3.81</v>
      </c>
      <c r="Z75" s="17">
        <f t="shared" si="11"/>
        <v>3.61</v>
      </c>
    </row>
    <row r="76" spans="1:26" ht="12.75">
      <c r="A76" s="8">
        <v>39425</v>
      </c>
      <c r="B76" s="2">
        <v>343</v>
      </c>
      <c r="D76" s="10">
        <v>0</v>
      </c>
      <c r="E76" s="13">
        <v>0.28</v>
      </c>
      <c r="F76" s="34"/>
      <c r="O76" s="17"/>
      <c r="Q76" s="19"/>
      <c r="R76" s="19"/>
      <c r="S76" s="22"/>
      <c r="T76" s="33"/>
      <c r="U76" s="19">
        <f t="shared" si="6"/>
        <v>9.520000000000001</v>
      </c>
      <c r="V76" s="22">
        <f t="shared" si="7"/>
        <v>8.42</v>
      </c>
      <c r="W76" s="22">
        <f t="shared" si="8"/>
        <v>3.25</v>
      </c>
      <c r="X76" s="13">
        <f t="shared" si="9"/>
        <v>3.2699999999999996</v>
      </c>
      <c r="Y76" s="13">
        <f t="shared" si="10"/>
        <v>3.7199999999999998</v>
      </c>
      <c r="Z76" s="17">
        <f t="shared" si="11"/>
        <v>3.5199999999999996</v>
      </c>
    </row>
    <row r="77" spans="1:26" ht="12.75">
      <c r="A77" s="8">
        <v>39426</v>
      </c>
      <c r="B77" s="2">
        <v>344</v>
      </c>
      <c r="D77" s="10">
        <v>23</v>
      </c>
      <c r="E77" s="13">
        <v>0.36</v>
      </c>
      <c r="F77" s="34"/>
      <c r="O77" s="17"/>
      <c r="Q77" s="19"/>
      <c r="R77" s="19"/>
      <c r="S77" s="22"/>
      <c r="T77" s="33"/>
      <c r="U77" s="19">
        <f t="shared" si="6"/>
        <v>9.440000000000001</v>
      </c>
      <c r="V77" s="22">
        <f t="shared" si="7"/>
        <v>8.34</v>
      </c>
      <c r="W77" s="22">
        <f t="shared" si="8"/>
        <v>3.17</v>
      </c>
      <c r="X77" s="13">
        <f t="shared" si="9"/>
        <v>3.19</v>
      </c>
      <c r="Y77" s="13">
        <f t="shared" si="10"/>
        <v>3.64</v>
      </c>
      <c r="Z77" s="17">
        <f t="shared" si="11"/>
        <v>3.44</v>
      </c>
    </row>
    <row r="78" spans="1:26" ht="12.75">
      <c r="A78" s="8">
        <v>39427</v>
      </c>
      <c r="B78" s="2">
        <v>345</v>
      </c>
      <c r="D78" s="10">
        <v>5</v>
      </c>
      <c r="E78" s="13">
        <v>0.59</v>
      </c>
      <c r="F78" s="34"/>
      <c r="O78" s="17"/>
      <c r="Q78" s="19"/>
      <c r="R78" s="19"/>
      <c r="S78" s="22"/>
      <c r="T78" s="33"/>
      <c r="U78" s="19">
        <f t="shared" si="6"/>
        <v>9.21</v>
      </c>
      <c r="V78" s="22">
        <f t="shared" si="7"/>
        <v>8.11</v>
      </c>
      <c r="W78" s="22">
        <f t="shared" si="8"/>
        <v>2.94</v>
      </c>
      <c r="X78" s="13">
        <f t="shared" si="9"/>
        <v>2.96</v>
      </c>
      <c r="Y78" s="13">
        <f t="shared" si="10"/>
        <v>3.41</v>
      </c>
      <c r="Z78" s="17">
        <f t="shared" si="11"/>
        <v>3.21</v>
      </c>
    </row>
    <row r="79" spans="1:26" ht="12.75">
      <c r="A79" s="8">
        <v>39428</v>
      </c>
      <c r="B79" s="2">
        <v>346</v>
      </c>
      <c r="D79" s="10">
        <v>0</v>
      </c>
      <c r="E79" s="13">
        <v>0.43</v>
      </c>
      <c r="F79" s="34"/>
      <c r="O79" s="17"/>
      <c r="Q79" s="19"/>
      <c r="R79" s="19"/>
      <c r="S79" s="22"/>
      <c r="T79" s="33"/>
      <c r="U79" s="19">
        <f t="shared" si="6"/>
        <v>9.370000000000001</v>
      </c>
      <c r="V79" s="22">
        <f t="shared" si="7"/>
        <v>8.27</v>
      </c>
      <c r="W79" s="22">
        <f t="shared" si="8"/>
        <v>3.0999999999999996</v>
      </c>
      <c r="X79" s="13">
        <f t="shared" si="9"/>
        <v>3.1199999999999997</v>
      </c>
      <c r="Y79" s="13">
        <f t="shared" si="10"/>
        <v>3.57</v>
      </c>
      <c r="Z79" s="17">
        <f t="shared" si="11"/>
        <v>3.3699999999999997</v>
      </c>
    </row>
    <row r="80" spans="1:26" ht="12.75">
      <c r="A80" s="8">
        <v>39429</v>
      </c>
      <c r="B80" s="2">
        <v>347</v>
      </c>
      <c r="D80" s="10">
        <v>0</v>
      </c>
      <c r="E80" s="13">
        <v>0.39</v>
      </c>
      <c r="F80" s="34"/>
      <c r="O80" s="17"/>
      <c r="Q80" s="19"/>
      <c r="R80" s="19"/>
      <c r="S80" s="22"/>
      <c r="T80" s="33"/>
      <c r="U80" s="19">
        <f t="shared" si="6"/>
        <v>9.41</v>
      </c>
      <c r="V80" s="22">
        <f t="shared" si="7"/>
        <v>8.309999999999999</v>
      </c>
      <c r="W80" s="22">
        <f t="shared" si="8"/>
        <v>3.1399999999999997</v>
      </c>
      <c r="X80" s="13">
        <f t="shared" si="9"/>
        <v>3.1599999999999997</v>
      </c>
      <c r="Y80" s="13">
        <f t="shared" si="10"/>
        <v>3.61</v>
      </c>
      <c r="Z80" s="17">
        <f t="shared" si="11"/>
        <v>3.4099999999999997</v>
      </c>
    </row>
    <row r="81" spans="1:26" ht="12.75">
      <c r="A81" s="8">
        <v>39430</v>
      </c>
      <c r="B81" s="2">
        <v>348</v>
      </c>
      <c r="D81" s="10">
        <v>1</v>
      </c>
      <c r="E81" s="13">
        <v>0.38</v>
      </c>
      <c r="F81" s="34"/>
      <c r="O81" s="17"/>
      <c r="Q81" s="19"/>
      <c r="R81" s="19"/>
      <c r="S81" s="22"/>
      <c r="T81" s="33"/>
      <c r="U81" s="19">
        <f t="shared" si="6"/>
        <v>9.42</v>
      </c>
      <c r="V81" s="22">
        <f t="shared" si="7"/>
        <v>8.319999999999999</v>
      </c>
      <c r="W81" s="22">
        <f t="shared" si="8"/>
        <v>3.15</v>
      </c>
      <c r="X81" s="13">
        <f t="shared" si="9"/>
        <v>3.17</v>
      </c>
      <c r="Y81" s="13">
        <f t="shared" si="10"/>
        <v>3.62</v>
      </c>
      <c r="Z81" s="17">
        <f t="shared" si="11"/>
        <v>3.42</v>
      </c>
    </row>
    <row r="82" spans="1:26" ht="12.75">
      <c r="A82" s="8">
        <v>39431</v>
      </c>
      <c r="B82" s="2">
        <v>349</v>
      </c>
      <c r="D82" s="10">
        <v>0</v>
      </c>
      <c r="E82" s="13">
        <v>0.38</v>
      </c>
      <c r="F82" s="34"/>
      <c r="O82" s="17"/>
      <c r="Q82" s="19"/>
      <c r="R82" s="19"/>
      <c r="S82" s="22"/>
      <c r="T82" s="33"/>
      <c r="U82" s="19">
        <f t="shared" si="6"/>
        <v>9.42</v>
      </c>
      <c r="V82" s="22">
        <f t="shared" si="7"/>
        <v>8.319999999999999</v>
      </c>
      <c r="W82" s="22">
        <f t="shared" si="8"/>
        <v>3.15</v>
      </c>
      <c r="X82" s="13">
        <f t="shared" si="9"/>
        <v>3.17</v>
      </c>
      <c r="Y82" s="13">
        <f t="shared" si="10"/>
        <v>3.62</v>
      </c>
      <c r="Z82" s="17">
        <f t="shared" si="11"/>
        <v>3.42</v>
      </c>
    </row>
    <row r="83" spans="1:26" ht="12.75">
      <c r="A83" s="8">
        <v>39432</v>
      </c>
      <c r="B83" s="2">
        <v>350</v>
      </c>
      <c r="D83" s="10">
        <v>0</v>
      </c>
      <c r="E83" s="13">
        <v>0.36</v>
      </c>
      <c r="F83" s="34"/>
      <c r="O83" s="17"/>
      <c r="Q83" s="19"/>
      <c r="R83" s="19"/>
      <c r="S83" s="22"/>
      <c r="T83" s="33"/>
      <c r="U83" s="19">
        <f t="shared" si="6"/>
        <v>9.440000000000001</v>
      </c>
      <c r="V83" s="22">
        <f t="shared" si="7"/>
        <v>8.34</v>
      </c>
      <c r="W83" s="22">
        <f t="shared" si="8"/>
        <v>3.17</v>
      </c>
      <c r="X83" s="13">
        <f t="shared" si="9"/>
        <v>3.19</v>
      </c>
      <c r="Y83" s="13">
        <f t="shared" si="10"/>
        <v>3.64</v>
      </c>
      <c r="Z83" s="17">
        <f t="shared" si="11"/>
        <v>3.44</v>
      </c>
    </row>
    <row r="84" spans="1:26" ht="12.75">
      <c r="A84" s="8">
        <v>39433</v>
      </c>
      <c r="B84" s="2">
        <v>351</v>
      </c>
      <c r="D84" s="10">
        <v>0</v>
      </c>
      <c r="E84" s="13">
        <v>0.36</v>
      </c>
      <c r="F84" s="34"/>
      <c r="O84" s="17"/>
      <c r="Q84" s="19"/>
      <c r="R84" s="19"/>
      <c r="S84" s="22"/>
      <c r="T84" s="33"/>
      <c r="U84" s="19">
        <f t="shared" si="6"/>
        <v>9.440000000000001</v>
      </c>
      <c r="V84" s="22">
        <f t="shared" si="7"/>
        <v>8.34</v>
      </c>
      <c r="W84" s="22">
        <f t="shared" si="8"/>
        <v>3.17</v>
      </c>
      <c r="X84" s="13">
        <f t="shared" si="9"/>
        <v>3.19</v>
      </c>
      <c r="Y84" s="13">
        <f t="shared" si="10"/>
        <v>3.64</v>
      </c>
      <c r="Z84" s="17">
        <f t="shared" si="11"/>
        <v>3.44</v>
      </c>
    </row>
    <row r="85" spans="1:26" ht="12.75">
      <c r="A85" s="8">
        <v>39434</v>
      </c>
      <c r="B85" s="2">
        <v>352</v>
      </c>
      <c r="D85" s="10">
        <v>1</v>
      </c>
      <c r="E85" s="13">
        <v>0.35</v>
      </c>
      <c r="F85" s="34"/>
      <c r="O85" s="17"/>
      <c r="Q85" s="19"/>
      <c r="R85" s="19"/>
      <c r="S85" s="22"/>
      <c r="T85" s="33"/>
      <c r="U85" s="19">
        <f t="shared" si="6"/>
        <v>9.450000000000001</v>
      </c>
      <c r="V85" s="22">
        <f t="shared" si="7"/>
        <v>8.35</v>
      </c>
      <c r="W85" s="22">
        <f t="shared" si="8"/>
        <v>3.1799999999999997</v>
      </c>
      <c r="X85" s="13">
        <f t="shared" si="9"/>
        <v>3.1999999999999997</v>
      </c>
      <c r="Y85" s="13">
        <f t="shared" si="10"/>
        <v>3.65</v>
      </c>
      <c r="Z85" s="17">
        <f t="shared" si="11"/>
        <v>3.4499999999999997</v>
      </c>
    </row>
    <row r="86" spans="1:26" ht="12.75">
      <c r="A86" s="8">
        <v>39435</v>
      </c>
      <c r="B86" s="2">
        <v>353</v>
      </c>
      <c r="D86" s="10">
        <v>2</v>
      </c>
      <c r="E86" s="13">
        <v>0.31</v>
      </c>
      <c r="F86" s="34"/>
      <c r="O86" s="17"/>
      <c r="Q86" s="19"/>
      <c r="R86" s="19"/>
      <c r="S86" s="22"/>
      <c r="T86" s="33"/>
      <c r="U86" s="19">
        <f t="shared" si="6"/>
        <v>9.49</v>
      </c>
      <c r="V86" s="22">
        <f t="shared" si="7"/>
        <v>8.389999999999999</v>
      </c>
      <c r="W86" s="22">
        <f t="shared" si="8"/>
        <v>3.2199999999999998</v>
      </c>
      <c r="X86" s="13">
        <f t="shared" si="9"/>
        <v>3.2399999999999998</v>
      </c>
      <c r="Y86" s="13">
        <f t="shared" si="10"/>
        <v>3.69</v>
      </c>
      <c r="Z86" s="17">
        <f t="shared" si="11"/>
        <v>3.4899999999999998</v>
      </c>
    </row>
    <row r="87" spans="1:26" ht="12.75">
      <c r="A87" s="8">
        <v>39436</v>
      </c>
      <c r="B87" s="2">
        <v>354</v>
      </c>
      <c r="D87" s="10">
        <v>1</v>
      </c>
      <c r="E87" s="13">
        <v>0.32</v>
      </c>
      <c r="F87" s="34"/>
      <c r="O87" s="17"/>
      <c r="Q87" s="19"/>
      <c r="R87" s="19"/>
      <c r="S87" s="22"/>
      <c r="T87" s="33"/>
      <c r="U87" s="19">
        <f t="shared" si="6"/>
        <v>9.48</v>
      </c>
      <c r="V87" s="22">
        <f t="shared" si="7"/>
        <v>8.379999999999999</v>
      </c>
      <c r="W87" s="22">
        <f t="shared" si="8"/>
        <v>3.21</v>
      </c>
      <c r="X87" s="13">
        <f t="shared" si="9"/>
        <v>3.23</v>
      </c>
      <c r="Y87" s="13">
        <f t="shared" si="10"/>
        <v>3.68</v>
      </c>
      <c r="Z87" s="17">
        <f t="shared" si="11"/>
        <v>3.48</v>
      </c>
    </row>
    <row r="88" spans="1:26" ht="12.75">
      <c r="A88" s="8">
        <v>39437</v>
      </c>
      <c r="B88" s="2">
        <v>355</v>
      </c>
      <c r="D88" s="10">
        <v>7</v>
      </c>
      <c r="E88" s="13">
        <v>0.34</v>
      </c>
      <c r="F88" s="34"/>
      <c r="O88" s="17"/>
      <c r="Q88" s="19"/>
      <c r="R88" s="19"/>
      <c r="S88" s="22"/>
      <c r="T88" s="33"/>
      <c r="U88" s="19">
        <f t="shared" si="6"/>
        <v>9.46</v>
      </c>
      <c r="V88" s="22">
        <f t="shared" si="7"/>
        <v>8.36</v>
      </c>
      <c r="W88" s="22">
        <f t="shared" si="8"/>
        <v>3.19</v>
      </c>
      <c r="X88" s="13">
        <f t="shared" si="9"/>
        <v>3.21</v>
      </c>
      <c r="Y88" s="13">
        <f t="shared" si="10"/>
        <v>3.66</v>
      </c>
      <c r="Z88" s="17">
        <f t="shared" si="11"/>
        <v>3.46</v>
      </c>
    </row>
    <row r="89" spans="1:26" ht="12.75">
      <c r="A89" s="8">
        <v>39438</v>
      </c>
      <c r="B89" s="2">
        <v>356</v>
      </c>
      <c r="D89" s="10">
        <v>2</v>
      </c>
      <c r="E89" s="13">
        <v>0.31</v>
      </c>
      <c r="F89" s="34"/>
      <c r="O89" s="17"/>
      <c r="Q89" s="19"/>
      <c r="R89" s="19"/>
      <c r="S89" s="22"/>
      <c r="T89" s="33"/>
      <c r="U89" s="19">
        <f t="shared" si="6"/>
        <v>9.49</v>
      </c>
      <c r="V89" s="22">
        <f t="shared" si="7"/>
        <v>8.389999999999999</v>
      </c>
      <c r="W89" s="22">
        <f t="shared" si="8"/>
        <v>3.2199999999999998</v>
      </c>
      <c r="X89" s="13">
        <f t="shared" si="9"/>
        <v>3.2399999999999998</v>
      </c>
      <c r="Y89" s="13">
        <f t="shared" si="10"/>
        <v>3.69</v>
      </c>
      <c r="Z89" s="17">
        <f t="shared" si="11"/>
        <v>3.4899999999999998</v>
      </c>
    </row>
    <row r="90" spans="1:26" ht="12.75">
      <c r="A90" s="8">
        <v>39439</v>
      </c>
      <c r="B90" s="2">
        <v>357</v>
      </c>
      <c r="D90" s="10">
        <v>5</v>
      </c>
      <c r="E90" s="13">
        <v>0.31</v>
      </c>
      <c r="F90" s="34"/>
      <c r="O90" s="17"/>
      <c r="Q90" s="19"/>
      <c r="R90" s="19"/>
      <c r="S90" s="22"/>
      <c r="T90" s="33"/>
      <c r="U90" s="19">
        <f t="shared" si="6"/>
        <v>9.49</v>
      </c>
      <c r="V90" s="22">
        <f t="shared" si="7"/>
        <v>8.389999999999999</v>
      </c>
      <c r="W90" s="22">
        <f t="shared" si="8"/>
        <v>3.2199999999999998</v>
      </c>
      <c r="X90" s="13">
        <f t="shared" si="9"/>
        <v>3.2399999999999998</v>
      </c>
      <c r="Y90" s="13">
        <f t="shared" si="10"/>
        <v>3.69</v>
      </c>
      <c r="Z90" s="17">
        <f t="shared" si="11"/>
        <v>3.4899999999999998</v>
      </c>
    </row>
    <row r="91" spans="1:26" ht="12.75">
      <c r="A91" s="8">
        <v>39440</v>
      </c>
      <c r="B91" s="2">
        <v>358</v>
      </c>
      <c r="D91" s="10">
        <v>3</v>
      </c>
      <c r="E91" s="13">
        <v>0.31</v>
      </c>
      <c r="F91" s="34"/>
      <c r="O91" s="17"/>
      <c r="Q91" s="19"/>
      <c r="R91" s="19"/>
      <c r="S91" s="22"/>
      <c r="T91" s="33"/>
      <c r="U91" s="19">
        <f t="shared" si="6"/>
        <v>9.49</v>
      </c>
      <c r="V91" s="22">
        <f t="shared" si="7"/>
        <v>8.389999999999999</v>
      </c>
      <c r="W91" s="22">
        <f t="shared" si="8"/>
        <v>3.2199999999999998</v>
      </c>
      <c r="X91" s="13">
        <f t="shared" si="9"/>
        <v>3.2399999999999998</v>
      </c>
      <c r="Y91" s="13">
        <f t="shared" si="10"/>
        <v>3.69</v>
      </c>
      <c r="Z91" s="17">
        <f t="shared" si="11"/>
        <v>3.4899999999999998</v>
      </c>
    </row>
    <row r="92" spans="1:26" ht="12.75">
      <c r="A92" s="8">
        <v>39441</v>
      </c>
      <c r="B92" s="2">
        <v>359</v>
      </c>
      <c r="D92" s="10">
        <v>11</v>
      </c>
      <c r="E92" s="13">
        <v>0.43</v>
      </c>
      <c r="F92" s="34"/>
      <c r="O92" s="17"/>
      <c r="Q92" s="19"/>
      <c r="R92" s="19"/>
      <c r="S92" s="22"/>
      <c r="T92" s="33"/>
      <c r="U92" s="19">
        <f t="shared" si="6"/>
        <v>9.370000000000001</v>
      </c>
      <c r="V92" s="22">
        <f t="shared" si="7"/>
        <v>8.27</v>
      </c>
      <c r="W92" s="22">
        <f t="shared" si="8"/>
        <v>3.0999999999999996</v>
      </c>
      <c r="X92" s="13">
        <f t="shared" si="9"/>
        <v>3.1199999999999997</v>
      </c>
      <c r="Y92" s="13">
        <f t="shared" si="10"/>
        <v>3.57</v>
      </c>
      <c r="Z92" s="17">
        <f t="shared" si="11"/>
        <v>3.3699999999999997</v>
      </c>
    </row>
    <row r="93" spans="1:26" ht="12.75">
      <c r="A93" s="8">
        <v>39442</v>
      </c>
      <c r="B93" s="2">
        <v>360</v>
      </c>
      <c r="D93" s="10">
        <v>1</v>
      </c>
      <c r="E93" s="13">
        <v>0.36</v>
      </c>
      <c r="F93" s="34"/>
      <c r="O93" s="17"/>
      <c r="Q93" s="19"/>
      <c r="R93" s="19"/>
      <c r="S93" s="22"/>
      <c r="T93" s="33"/>
      <c r="U93" s="19">
        <f t="shared" si="6"/>
        <v>9.440000000000001</v>
      </c>
      <c r="V93" s="22">
        <f t="shared" si="7"/>
        <v>8.34</v>
      </c>
      <c r="W93" s="22">
        <f t="shared" si="8"/>
        <v>3.17</v>
      </c>
      <c r="X93" s="13">
        <f t="shared" si="9"/>
        <v>3.19</v>
      </c>
      <c r="Y93" s="13">
        <f t="shared" si="10"/>
        <v>3.64</v>
      </c>
      <c r="Z93" s="17">
        <f t="shared" si="11"/>
        <v>3.44</v>
      </c>
    </row>
    <row r="94" spans="1:26" ht="12.75">
      <c r="A94" s="8">
        <v>39443</v>
      </c>
      <c r="B94" s="2">
        <v>361</v>
      </c>
      <c r="D94" s="10">
        <v>5</v>
      </c>
      <c r="E94" s="13">
        <v>0.39</v>
      </c>
      <c r="F94" s="34"/>
      <c r="O94" s="17"/>
      <c r="Q94" s="19"/>
      <c r="R94" s="19"/>
      <c r="S94" s="22"/>
      <c r="T94" s="33"/>
      <c r="U94" s="19">
        <f t="shared" si="6"/>
        <v>9.41</v>
      </c>
      <c r="V94" s="22">
        <f t="shared" si="7"/>
        <v>8.309999999999999</v>
      </c>
      <c r="W94" s="22">
        <f t="shared" si="8"/>
        <v>3.1399999999999997</v>
      </c>
      <c r="X94" s="13">
        <f t="shared" si="9"/>
        <v>3.1599999999999997</v>
      </c>
      <c r="Y94" s="13">
        <f t="shared" si="10"/>
        <v>3.61</v>
      </c>
      <c r="Z94" s="17">
        <f t="shared" si="11"/>
        <v>3.4099999999999997</v>
      </c>
    </row>
    <row r="95" spans="1:26" ht="12.75">
      <c r="A95" s="8">
        <v>39444</v>
      </c>
      <c r="B95" s="2">
        <v>362</v>
      </c>
      <c r="D95" s="10">
        <v>0</v>
      </c>
      <c r="E95" s="13">
        <v>0.33</v>
      </c>
      <c r="F95" s="34"/>
      <c r="O95" s="17"/>
      <c r="Q95" s="19"/>
      <c r="R95" s="19"/>
      <c r="T95" s="17"/>
      <c r="U95" s="19">
        <f t="shared" si="6"/>
        <v>9.47</v>
      </c>
      <c r="V95" s="22">
        <f t="shared" si="7"/>
        <v>8.37</v>
      </c>
      <c r="W95" s="22">
        <f t="shared" si="8"/>
        <v>3.1999999999999997</v>
      </c>
      <c r="X95" s="13">
        <f t="shared" si="9"/>
        <v>3.2199999999999998</v>
      </c>
      <c r="Y95" s="13">
        <f t="shared" si="10"/>
        <v>3.67</v>
      </c>
      <c r="Z95" s="17">
        <f t="shared" si="11"/>
        <v>3.4699999999999998</v>
      </c>
    </row>
    <row r="96" spans="1:26" ht="12.75">
      <c r="A96" s="8">
        <v>39445</v>
      </c>
      <c r="B96" s="2">
        <v>363</v>
      </c>
      <c r="D96" s="10">
        <v>1</v>
      </c>
      <c r="E96" s="13">
        <v>0.37</v>
      </c>
      <c r="F96" s="34"/>
      <c r="O96" s="17"/>
      <c r="Q96" s="19"/>
      <c r="R96" s="19"/>
      <c r="T96" s="17"/>
      <c r="U96" s="19">
        <f t="shared" si="6"/>
        <v>9.430000000000001</v>
      </c>
      <c r="V96" s="22">
        <f t="shared" si="7"/>
        <v>8.33</v>
      </c>
      <c r="W96" s="22">
        <f t="shared" si="8"/>
        <v>3.1599999999999997</v>
      </c>
      <c r="X96" s="13">
        <f t="shared" si="9"/>
        <v>3.1799999999999997</v>
      </c>
      <c r="Y96" s="13">
        <f t="shared" si="10"/>
        <v>3.63</v>
      </c>
      <c r="Z96" s="17">
        <f t="shared" si="11"/>
        <v>3.4299999999999997</v>
      </c>
    </row>
    <row r="97" spans="1:26" ht="12.75">
      <c r="A97" s="8">
        <v>39446</v>
      </c>
      <c r="B97" s="2">
        <v>364</v>
      </c>
      <c r="D97" s="10">
        <v>6</v>
      </c>
      <c r="E97" s="13">
        <v>0.46</v>
      </c>
      <c r="F97" s="34"/>
      <c r="O97" s="17"/>
      <c r="Q97" s="19"/>
      <c r="R97" s="19"/>
      <c r="S97" s="22"/>
      <c r="T97" s="33"/>
      <c r="U97" s="19">
        <f t="shared" si="6"/>
        <v>9.34</v>
      </c>
      <c r="V97" s="22">
        <f t="shared" si="7"/>
        <v>8.239999999999998</v>
      </c>
      <c r="W97" s="22">
        <f t="shared" si="8"/>
        <v>3.07</v>
      </c>
      <c r="X97" s="13">
        <f t="shared" si="9"/>
        <v>3.09</v>
      </c>
      <c r="Y97" s="13">
        <f t="shared" si="10"/>
        <v>3.54</v>
      </c>
      <c r="Z97" s="17">
        <f t="shared" si="11"/>
        <v>3.34</v>
      </c>
    </row>
    <row r="98" spans="1:26" ht="12.75">
      <c r="A98" s="8">
        <v>39447</v>
      </c>
      <c r="B98" s="2">
        <v>365</v>
      </c>
      <c r="D98" s="10">
        <v>8</v>
      </c>
      <c r="E98" s="13">
        <v>0.3</v>
      </c>
      <c r="F98" s="34"/>
      <c r="O98" s="17"/>
      <c r="Q98" s="19"/>
      <c r="R98" s="19"/>
      <c r="T98" s="17"/>
      <c r="U98" s="19">
        <f t="shared" si="6"/>
        <v>9.5</v>
      </c>
      <c r="V98" s="22">
        <f t="shared" si="7"/>
        <v>8.399999999999999</v>
      </c>
      <c r="W98" s="22">
        <f t="shared" si="8"/>
        <v>3.23</v>
      </c>
      <c r="X98" s="13">
        <f t="shared" si="9"/>
        <v>3.25</v>
      </c>
      <c r="Y98" s="13">
        <f t="shared" si="10"/>
        <v>3.7</v>
      </c>
      <c r="Z98" s="17">
        <f t="shared" si="11"/>
        <v>3.5</v>
      </c>
    </row>
    <row r="99" spans="1:26" ht="12.75">
      <c r="A99" s="8">
        <v>39448</v>
      </c>
      <c r="B99" s="2">
        <v>1</v>
      </c>
      <c r="D99" s="10">
        <v>0</v>
      </c>
      <c r="E99" s="13">
        <v>0.29</v>
      </c>
      <c r="F99" s="34"/>
      <c r="O99" s="17"/>
      <c r="R99" s="19"/>
      <c r="S99" s="22"/>
      <c r="T99" s="33"/>
      <c r="U99" s="19">
        <f t="shared" si="6"/>
        <v>9.510000000000002</v>
      </c>
      <c r="V99" s="22">
        <f t="shared" si="7"/>
        <v>8.41</v>
      </c>
      <c r="W99" s="22">
        <f t="shared" si="8"/>
        <v>3.2399999999999998</v>
      </c>
      <c r="X99" s="13">
        <f t="shared" si="9"/>
        <v>3.26</v>
      </c>
      <c r="Y99" s="13">
        <f t="shared" si="10"/>
        <v>3.71</v>
      </c>
      <c r="Z99" s="17">
        <f t="shared" si="11"/>
        <v>3.51</v>
      </c>
    </row>
    <row r="100" spans="1:26" ht="12.75">
      <c r="A100" s="8">
        <v>39449</v>
      </c>
      <c r="B100" s="2">
        <v>2</v>
      </c>
      <c r="D100" s="10">
        <v>0</v>
      </c>
      <c r="E100" s="13">
        <v>0.29</v>
      </c>
      <c r="F100" s="34">
        <v>4</v>
      </c>
      <c r="G100" s="2">
        <v>1100</v>
      </c>
      <c r="H100" s="13">
        <v>0.07</v>
      </c>
      <c r="I100" s="13">
        <v>0.36</v>
      </c>
      <c r="J100" s="13">
        <v>0.67</v>
      </c>
      <c r="K100" s="13">
        <v>0.36</v>
      </c>
      <c r="L100" s="13">
        <v>0.57</v>
      </c>
      <c r="M100" s="13">
        <v>0.26</v>
      </c>
      <c r="N100" s="13">
        <v>0.17</v>
      </c>
      <c r="O100" s="17">
        <v>0</v>
      </c>
      <c r="P100" s="52">
        <f>R100-0.2</f>
        <v>-0.25</v>
      </c>
      <c r="Q100" s="52">
        <f>R100-0.1</f>
        <v>-0.15000000000000002</v>
      </c>
      <c r="R100" s="53">
        <v>-0.05</v>
      </c>
      <c r="S100" s="22">
        <f>R100+0.1</f>
        <v>0.05</v>
      </c>
      <c r="T100" s="33">
        <f>R100+0.2</f>
        <v>0.15000000000000002</v>
      </c>
      <c r="U100" s="19">
        <f t="shared" si="6"/>
        <v>9.510000000000002</v>
      </c>
      <c r="V100" s="19">
        <f t="shared" si="7"/>
        <v>8.41</v>
      </c>
      <c r="W100" s="22">
        <f t="shared" si="8"/>
        <v>3.2399999999999998</v>
      </c>
      <c r="X100" s="13">
        <f t="shared" si="9"/>
        <v>3.26</v>
      </c>
      <c r="Y100" s="13">
        <f t="shared" si="10"/>
        <v>3.71</v>
      </c>
      <c r="Z100" s="17">
        <f t="shared" si="11"/>
        <v>3.51</v>
      </c>
    </row>
    <row r="101" spans="1:26" ht="12.75">
      <c r="A101" s="8">
        <v>39450</v>
      </c>
      <c r="B101" s="2">
        <v>3</v>
      </c>
      <c r="D101" s="10">
        <v>0</v>
      </c>
      <c r="E101" s="13">
        <v>0.29</v>
      </c>
      <c r="F101" s="34"/>
      <c r="O101" s="17"/>
      <c r="Q101" s="19"/>
      <c r="R101" s="19"/>
      <c r="T101" s="17"/>
      <c r="U101" s="19">
        <f t="shared" si="6"/>
        <v>9.510000000000002</v>
      </c>
      <c r="V101" s="19">
        <f t="shared" si="7"/>
        <v>8.41</v>
      </c>
      <c r="W101" s="22">
        <f t="shared" si="8"/>
        <v>3.2399999999999998</v>
      </c>
      <c r="X101" s="13">
        <f t="shared" si="9"/>
        <v>3.26</v>
      </c>
      <c r="Y101" s="13">
        <f t="shared" si="10"/>
        <v>3.71</v>
      </c>
      <c r="Z101" s="17">
        <f t="shared" si="11"/>
        <v>3.51</v>
      </c>
    </row>
    <row r="102" spans="1:26" ht="12.75">
      <c r="A102" s="8">
        <v>39451</v>
      </c>
      <c r="B102" s="2">
        <v>4</v>
      </c>
      <c r="D102" s="10">
        <v>4</v>
      </c>
      <c r="E102" s="13">
        <v>0.36</v>
      </c>
      <c r="F102" s="34"/>
      <c r="O102" s="17"/>
      <c r="Q102" s="19"/>
      <c r="R102" s="19"/>
      <c r="T102" s="17"/>
      <c r="U102" s="19">
        <f t="shared" si="6"/>
        <v>9.440000000000001</v>
      </c>
      <c r="V102" s="19">
        <f t="shared" si="7"/>
        <v>8.34</v>
      </c>
      <c r="W102" s="22">
        <f t="shared" si="8"/>
        <v>3.17</v>
      </c>
      <c r="X102" s="13">
        <f t="shared" si="9"/>
        <v>3.19</v>
      </c>
      <c r="Y102" s="13">
        <f t="shared" si="10"/>
        <v>3.64</v>
      </c>
      <c r="Z102" s="17">
        <f t="shared" si="11"/>
        <v>3.44</v>
      </c>
    </row>
    <row r="103" spans="1:26" ht="12.75">
      <c r="A103" s="8">
        <v>39452</v>
      </c>
      <c r="B103" s="2">
        <v>5</v>
      </c>
      <c r="D103" s="10">
        <v>36</v>
      </c>
      <c r="E103" s="13">
        <v>0.49</v>
      </c>
      <c r="F103" s="34"/>
      <c r="O103" s="17"/>
      <c r="Q103" s="19"/>
      <c r="R103" s="19"/>
      <c r="T103" s="17"/>
      <c r="U103" s="19">
        <f t="shared" si="6"/>
        <v>9.31</v>
      </c>
      <c r="V103" s="19">
        <f t="shared" si="7"/>
        <v>8.209999999999999</v>
      </c>
      <c r="W103" s="22">
        <f t="shared" si="8"/>
        <v>3.04</v>
      </c>
      <c r="X103" s="13">
        <f t="shared" si="9"/>
        <v>3.0599999999999996</v>
      </c>
      <c r="Y103" s="13">
        <f t="shared" si="10"/>
        <v>3.51</v>
      </c>
      <c r="Z103" s="17">
        <f t="shared" si="11"/>
        <v>3.3099999999999996</v>
      </c>
    </row>
    <row r="104" spans="1:26" ht="12.75">
      <c r="A104" s="8">
        <v>39453</v>
      </c>
      <c r="B104" s="2">
        <v>6</v>
      </c>
      <c r="D104" s="10">
        <v>22</v>
      </c>
      <c r="E104" s="13">
        <v>0.69</v>
      </c>
      <c r="F104" s="34"/>
      <c r="O104" s="17"/>
      <c r="Q104" s="19"/>
      <c r="R104" s="19"/>
      <c r="T104" s="17"/>
      <c r="U104" s="19">
        <f t="shared" si="6"/>
        <v>9.110000000000001</v>
      </c>
      <c r="V104" s="19">
        <f t="shared" si="7"/>
        <v>8.01</v>
      </c>
      <c r="W104" s="22">
        <f t="shared" si="8"/>
        <v>2.84</v>
      </c>
      <c r="X104" s="13">
        <f t="shared" si="9"/>
        <v>2.86</v>
      </c>
      <c r="Y104" s="13">
        <f t="shared" si="10"/>
        <v>3.31</v>
      </c>
      <c r="Z104" s="17">
        <f t="shared" si="11"/>
        <v>3.11</v>
      </c>
    </row>
    <row r="105" spans="1:26" ht="12.75">
      <c r="A105" s="8">
        <v>39454</v>
      </c>
      <c r="B105" s="2">
        <v>7</v>
      </c>
      <c r="D105" s="10">
        <v>14</v>
      </c>
      <c r="E105" s="13">
        <v>0.67</v>
      </c>
      <c r="F105" s="34"/>
      <c r="O105" s="17"/>
      <c r="Q105" s="19"/>
      <c r="R105" s="19"/>
      <c r="T105" s="17"/>
      <c r="U105" s="19">
        <f t="shared" si="6"/>
        <v>9.13</v>
      </c>
      <c r="V105" s="19">
        <f t="shared" si="7"/>
        <v>8.03</v>
      </c>
      <c r="W105" s="22">
        <f t="shared" si="8"/>
        <v>2.86</v>
      </c>
      <c r="X105" s="13">
        <f t="shared" si="9"/>
        <v>2.88</v>
      </c>
      <c r="Y105" s="13">
        <f t="shared" si="10"/>
        <v>3.33</v>
      </c>
      <c r="Z105" s="17">
        <f t="shared" si="11"/>
        <v>3.13</v>
      </c>
    </row>
    <row r="106" spans="1:26" ht="12.75">
      <c r="A106" s="8">
        <v>39455</v>
      </c>
      <c r="B106" s="2">
        <v>8</v>
      </c>
      <c r="D106" s="10">
        <v>4</v>
      </c>
      <c r="E106" s="13">
        <v>0.78</v>
      </c>
      <c r="F106" s="34"/>
      <c r="O106" s="17"/>
      <c r="Q106" s="19"/>
      <c r="R106" s="19"/>
      <c r="T106" s="17"/>
      <c r="U106" s="19">
        <f t="shared" si="6"/>
        <v>9.020000000000001</v>
      </c>
      <c r="V106" s="19">
        <f t="shared" si="7"/>
        <v>7.919999999999999</v>
      </c>
      <c r="W106" s="22">
        <f t="shared" si="8"/>
        <v>2.75</v>
      </c>
      <c r="X106" s="13">
        <f t="shared" si="9"/>
        <v>2.7699999999999996</v>
      </c>
      <c r="Y106" s="13">
        <f t="shared" si="10"/>
        <v>3.2199999999999998</v>
      </c>
      <c r="Z106" s="17">
        <f t="shared" si="11"/>
        <v>3.0199999999999996</v>
      </c>
    </row>
    <row r="107" spans="1:26" ht="12.75">
      <c r="A107" s="8">
        <v>39456</v>
      </c>
      <c r="B107" s="2">
        <v>9</v>
      </c>
      <c r="D107" s="10">
        <v>19</v>
      </c>
      <c r="E107" s="13">
        <v>0.76</v>
      </c>
      <c r="F107" s="34"/>
      <c r="O107" s="17"/>
      <c r="Q107" s="19"/>
      <c r="R107" s="19"/>
      <c r="S107" s="22"/>
      <c r="T107" s="33"/>
      <c r="U107" s="19">
        <f t="shared" si="6"/>
        <v>9.040000000000001</v>
      </c>
      <c r="V107" s="22">
        <f t="shared" si="7"/>
        <v>7.9399999999999995</v>
      </c>
      <c r="W107" s="22">
        <f t="shared" si="8"/>
        <v>2.7699999999999996</v>
      </c>
      <c r="X107" s="13">
        <f t="shared" si="9"/>
        <v>2.79</v>
      </c>
      <c r="Y107" s="13">
        <f t="shared" si="10"/>
        <v>3.24</v>
      </c>
      <c r="Z107" s="17">
        <f t="shared" si="11"/>
        <v>3.04</v>
      </c>
    </row>
    <row r="108" spans="1:26" ht="12.75">
      <c r="A108" s="8">
        <v>39457</v>
      </c>
      <c r="B108" s="2">
        <v>10</v>
      </c>
      <c r="D108" s="10">
        <v>0</v>
      </c>
      <c r="E108" s="13">
        <v>0.83</v>
      </c>
      <c r="F108" s="34"/>
      <c r="O108" s="17"/>
      <c r="Q108" s="19"/>
      <c r="R108" s="19"/>
      <c r="T108" s="17"/>
      <c r="U108" s="19">
        <f t="shared" si="6"/>
        <v>8.97</v>
      </c>
      <c r="V108" s="19">
        <f t="shared" si="7"/>
        <v>7.869999999999999</v>
      </c>
      <c r="W108" s="22">
        <f t="shared" si="8"/>
        <v>2.6999999999999997</v>
      </c>
      <c r="X108" s="13">
        <f t="shared" si="9"/>
        <v>2.7199999999999998</v>
      </c>
      <c r="Y108" s="13">
        <f t="shared" si="10"/>
        <v>3.17</v>
      </c>
      <c r="Z108" s="17">
        <f t="shared" si="11"/>
        <v>2.9699999999999998</v>
      </c>
    </row>
    <row r="109" spans="1:26" ht="12.75">
      <c r="A109" s="8">
        <v>39458</v>
      </c>
      <c r="B109" s="2">
        <v>11</v>
      </c>
      <c r="D109" s="10">
        <v>10</v>
      </c>
      <c r="E109" s="13">
        <v>0.75</v>
      </c>
      <c r="F109" s="34"/>
      <c r="O109" s="17"/>
      <c r="Q109" s="19"/>
      <c r="R109" s="19"/>
      <c r="T109" s="17"/>
      <c r="U109" s="19">
        <f t="shared" si="6"/>
        <v>9.05</v>
      </c>
      <c r="V109" s="19">
        <f t="shared" si="7"/>
        <v>7.949999999999999</v>
      </c>
      <c r="W109" s="22">
        <f t="shared" si="8"/>
        <v>2.78</v>
      </c>
      <c r="X109" s="13">
        <f t="shared" si="9"/>
        <v>2.8</v>
      </c>
      <c r="Y109" s="13">
        <f t="shared" si="10"/>
        <v>3.25</v>
      </c>
      <c r="Z109" s="17">
        <f t="shared" si="11"/>
        <v>3.05</v>
      </c>
    </row>
    <row r="110" spans="1:26" ht="12.75">
      <c r="A110" s="8">
        <v>39459</v>
      </c>
      <c r="B110" s="2">
        <v>12</v>
      </c>
      <c r="D110" s="10">
        <v>1</v>
      </c>
      <c r="E110" s="13">
        <v>0.77</v>
      </c>
      <c r="F110" s="34"/>
      <c r="O110" s="17"/>
      <c r="Q110" s="19"/>
      <c r="R110" s="19"/>
      <c r="T110" s="17"/>
      <c r="U110" s="19">
        <f t="shared" si="6"/>
        <v>9.030000000000001</v>
      </c>
      <c r="V110" s="19">
        <f t="shared" si="7"/>
        <v>7.93</v>
      </c>
      <c r="W110" s="22">
        <f t="shared" si="8"/>
        <v>2.76</v>
      </c>
      <c r="X110" s="13">
        <f t="shared" si="9"/>
        <v>2.78</v>
      </c>
      <c r="Y110" s="13">
        <f t="shared" si="10"/>
        <v>3.23</v>
      </c>
      <c r="Z110" s="17">
        <f t="shared" si="11"/>
        <v>3.03</v>
      </c>
    </row>
    <row r="111" spans="1:26" ht="12.75">
      <c r="A111" s="8">
        <v>39460</v>
      </c>
      <c r="B111" s="2">
        <v>13</v>
      </c>
      <c r="D111" s="10">
        <v>0</v>
      </c>
      <c r="E111" s="13">
        <v>0.73</v>
      </c>
      <c r="F111" s="34"/>
      <c r="O111" s="17"/>
      <c r="Q111" s="19"/>
      <c r="R111" s="19"/>
      <c r="S111" s="22"/>
      <c r="T111" s="33"/>
      <c r="U111" s="19">
        <f t="shared" si="6"/>
        <v>9.07</v>
      </c>
      <c r="V111" s="22">
        <f t="shared" si="7"/>
        <v>7.969999999999999</v>
      </c>
      <c r="W111" s="22">
        <f t="shared" si="8"/>
        <v>2.8</v>
      </c>
      <c r="X111" s="13">
        <f t="shared" si="9"/>
        <v>2.82</v>
      </c>
      <c r="Y111" s="13">
        <f t="shared" si="10"/>
        <v>3.27</v>
      </c>
      <c r="Z111" s="17">
        <f t="shared" si="11"/>
        <v>3.07</v>
      </c>
    </row>
    <row r="112" spans="1:26" ht="12.75">
      <c r="A112" s="8">
        <v>39461</v>
      </c>
      <c r="B112" s="2">
        <v>14</v>
      </c>
      <c r="D112" s="10">
        <v>0</v>
      </c>
      <c r="E112" s="13">
        <v>0.73</v>
      </c>
      <c r="F112" s="34"/>
      <c r="O112" s="17"/>
      <c r="Q112" s="19"/>
      <c r="R112" s="19"/>
      <c r="T112" s="17"/>
      <c r="U112" s="19">
        <f t="shared" si="6"/>
        <v>9.07</v>
      </c>
      <c r="V112" s="19">
        <f t="shared" si="7"/>
        <v>7.969999999999999</v>
      </c>
      <c r="W112" s="22">
        <f t="shared" si="8"/>
        <v>2.8</v>
      </c>
      <c r="X112" s="13">
        <f t="shared" si="9"/>
        <v>2.82</v>
      </c>
      <c r="Y112" s="13">
        <f t="shared" si="10"/>
        <v>3.27</v>
      </c>
      <c r="Z112" s="17">
        <f t="shared" si="11"/>
        <v>3.07</v>
      </c>
    </row>
    <row r="113" spans="1:26" ht="12.75">
      <c r="A113" s="8">
        <v>39462</v>
      </c>
      <c r="B113" s="2">
        <v>15</v>
      </c>
      <c r="D113" s="10">
        <v>1</v>
      </c>
      <c r="E113" s="13">
        <v>0.7</v>
      </c>
      <c r="F113" s="34"/>
      <c r="G113" s="2">
        <v>1120</v>
      </c>
      <c r="H113" s="13">
        <v>0.42</v>
      </c>
      <c r="I113" s="13">
        <v>0.64</v>
      </c>
      <c r="J113" s="13">
        <v>1.04</v>
      </c>
      <c r="K113" s="13">
        <v>0.92</v>
      </c>
      <c r="L113" s="13">
        <v>1.02</v>
      </c>
      <c r="M113" s="13">
        <v>0.72</v>
      </c>
      <c r="N113" s="13">
        <v>0.5</v>
      </c>
      <c r="O113" s="17">
        <v>0</v>
      </c>
      <c r="P113" s="52">
        <f>R113-0.2</f>
        <v>-0.5800000000000001</v>
      </c>
      <c r="Q113" s="52">
        <f>R113-0.1</f>
        <v>-0.48</v>
      </c>
      <c r="R113" s="53">
        <v>-0.38</v>
      </c>
      <c r="S113" s="22">
        <f>R113+0.1</f>
        <v>-0.28</v>
      </c>
      <c r="T113" s="33">
        <f>R113+0.2</f>
        <v>-0.18</v>
      </c>
      <c r="U113" s="19">
        <f t="shared" si="6"/>
        <v>9.100000000000001</v>
      </c>
      <c r="V113" s="19">
        <f t="shared" si="7"/>
        <v>7.999999999999999</v>
      </c>
      <c r="W113" s="22">
        <f t="shared" si="8"/>
        <v>2.83</v>
      </c>
      <c r="X113" s="13">
        <f t="shared" si="9"/>
        <v>2.8499999999999996</v>
      </c>
      <c r="Y113" s="13">
        <f t="shared" si="10"/>
        <v>3.3</v>
      </c>
      <c r="Z113" s="17">
        <f t="shared" si="11"/>
        <v>3.0999999999999996</v>
      </c>
    </row>
    <row r="114" spans="1:26" ht="12.75">
      <c r="A114" s="8">
        <v>39463</v>
      </c>
      <c r="B114" s="2">
        <v>16</v>
      </c>
      <c r="D114" s="10">
        <v>2</v>
      </c>
      <c r="E114" s="13">
        <v>0.7</v>
      </c>
      <c r="F114" s="34"/>
      <c r="O114" s="17"/>
      <c r="R114" s="19"/>
      <c r="S114" s="22"/>
      <c r="T114" s="33"/>
      <c r="U114" s="19">
        <f t="shared" si="6"/>
        <v>9.100000000000001</v>
      </c>
      <c r="V114" s="19">
        <f t="shared" si="7"/>
        <v>7.999999999999999</v>
      </c>
      <c r="W114" s="22">
        <f t="shared" si="8"/>
        <v>2.83</v>
      </c>
      <c r="X114" s="13">
        <f t="shared" si="9"/>
        <v>2.8499999999999996</v>
      </c>
      <c r="Y114" s="13">
        <f t="shared" si="10"/>
        <v>3.3</v>
      </c>
      <c r="Z114" s="17">
        <f t="shared" si="11"/>
        <v>3.0999999999999996</v>
      </c>
    </row>
    <row r="115" spans="1:26" ht="12.75">
      <c r="A115" s="8">
        <v>39464</v>
      </c>
      <c r="B115" s="2">
        <v>17</v>
      </c>
      <c r="D115" s="10">
        <v>1</v>
      </c>
      <c r="E115" s="13">
        <v>0.71</v>
      </c>
      <c r="F115" s="34"/>
      <c r="O115" s="17"/>
      <c r="Q115" s="19"/>
      <c r="R115" s="19"/>
      <c r="T115" s="17"/>
      <c r="U115" s="19">
        <f t="shared" si="6"/>
        <v>9.09</v>
      </c>
      <c r="V115" s="19">
        <f t="shared" si="7"/>
        <v>7.989999999999999</v>
      </c>
      <c r="W115" s="22">
        <f t="shared" si="8"/>
        <v>2.82</v>
      </c>
      <c r="X115" s="13">
        <f t="shared" si="9"/>
        <v>2.84</v>
      </c>
      <c r="Y115" s="13">
        <f t="shared" si="10"/>
        <v>3.29</v>
      </c>
      <c r="Z115" s="17">
        <f t="shared" si="11"/>
        <v>3.09</v>
      </c>
    </row>
    <row r="116" spans="1:26" ht="12.75">
      <c r="A116" s="8">
        <v>39465</v>
      </c>
      <c r="B116" s="2">
        <v>18</v>
      </c>
      <c r="D116" s="10">
        <v>4</v>
      </c>
      <c r="E116" s="13">
        <v>0.71</v>
      </c>
      <c r="F116" s="34"/>
      <c r="O116" s="17"/>
      <c r="Q116" s="19"/>
      <c r="R116" s="19"/>
      <c r="S116" s="22"/>
      <c r="T116" s="33"/>
      <c r="U116" s="19">
        <f t="shared" si="6"/>
        <v>9.09</v>
      </c>
      <c r="V116" s="22">
        <f t="shared" si="7"/>
        <v>7.989999999999999</v>
      </c>
      <c r="W116" s="22">
        <f t="shared" si="8"/>
        <v>2.82</v>
      </c>
      <c r="X116" s="13">
        <f t="shared" si="9"/>
        <v>2.84</v>
      </c>
      <c r="Y116" s="13">
        <f t="shared" si="10"/>
        <v>3.29</v>
      </c>
      <c r="Z116" s="17">
        <f t="shared" si="11"/>
        <v>3.09</v>
      </c>
    </row>
    <row r="117" spans="1:26" ht="12.75">
      <c r="A117" s="8">
        <v>39466</v>
      </c>
      <c r="B117" s="2">
        <v>19</v>
      </c>
      <c r="D117" s="10">
        <v>1</v>
      </c>
      <c r="E117" s="13">
        <v>0.71</v>
      </c>
      <c r="F117" s="34"/>
      <c r="O117" s="17"/>
      <c r="Q117" s="19"/>
      <c r="R117" s="19"/>
      <c r="T117" s="17"/>
      <c r="U117" s="19">
        <f t="shared" si="6"/>
        <v>9.09</v>
      </c>
      <c r="V117" s="19">
        <f t="shared" si="7"/>
        <v>7.989999999999999</v>
      </c>
      <c r="W117" s="22">
        <f t="shared" si="8"/>
        <v>2.82</v>
      </c>
      <c r="X117" s="13">
        <f t="shared" si="9"/>
        <v>2.84</v>
      </c>
      <c r="Y117" s="13">
        <f t="shared" si="10"/>
        <v>3.29</v>
      </c>
      <c r="Z117" s="17">
        <f t="shared" si="11"/>
        <v>3.09</v>
      </c>
    </row>
    <row r="118" spans="1:26" ht="12.75">
      <c r="A118" s="8">
        <v>39467</v>
      </c>
      <c r="B118" s="2">
        <v>20</v>
      </c>
      <c r="D118" s="10">
        <v>0</v>
      </c>
      <c r="E118" s="13">
        <v>0.7</v>
      </c>
      <c r="F118" s="34"/>
      <c r="O118" s="17"/>
      <c r="Q118" s="19"/>
      <c r="R118" s="19"/>
      <c r="T118" s="17"/>
      <c r="U118" s="19">
        <f t="shared" si="6"/>
        <v>9.100000000000001</v>
      </c>
      <c r="V118" s="19">
        <f t="shared" si="7"/>
        <v>7.999999999999999</v>
      </c>
      <c r="W118" s="22">
        <f t="shared" si="8"/>
        <v>2.83</v>
      </c>
      <c r="X118" s="13">
        <f t="shared" si="9"/>
        <v>2.8499999999999996</v>
      </c>
      <c r="Y118" s="13">
        <f t="shared" si="10"/>
        <v>3.3</v>
      </c>
      <c r="Z118" s="17">
        <f t="shared" si="11"/>
        <v>3.0999999999999996</v>
      </c>
    </row>
    <row r="119" spans="1:26" ht="12.75">
      <c r="A119" s="8">
        <v>39468</v>
      </c>
      <c r="B119" s="2">
        <v>21</v>
      </c>
      <c r="D119" s="10">
        <v>0</v>
      </c>
      <c r="E119" s="13">
        <v>0.75</v>
      </c>
      <c r="F119" s="34"/>
      <c r="O119" s="17"/>
      <c r="R119" s="19"/>
      <c r="S119" s="22"/>
      <c r="T119" s="33"/>
      <c r="U119" s="19">
        <f t="shared" si="6"/>
        <v>9.05</v>
      </c>
      <c r="V119" s="22">
        <f t="shared" si="7"/>
        <v>7.949999999999999</v>
      </c>
      <c r="W119" s="22">
        <f t="shared" si="8"/>
        <v>2.78</v>
      </c>
      <c r="X119" s="13">
        <f t="shared" si="9"/>
        <v>2.8</v>
      </c>
      <c r="Y119" s="13">
        <f t="shared" si="10"/>
        <v>3.25</v>
      </c>
      <c r="Z119" s="17">
        <f t="shared" si="11"/>
        <v>3.05</v>
      </c>
    </row>
    <row r="120" spans="1:26" ht="12.75">
      <c r="A120" s="8">
        <v>39469</v>
      </c>
      <c r="B120" s="2">
        <v>22</v>
      </c>
      <c r="D120" s="10">
        <v>0</v>
      </c>
      <c r="E120" s="13">
        <v>0.69</v>
      </c>
      <c r="F120" s="34"/>
      <c r="O120" s="17"/>
      <c r="Q120" s="19"/>
      <c r="R120" s="19"/>
      <c r="T120" s="17"/>
      <c r="U120" s="19">
        <f t="shared" si="6"/>
        <v>9.110000000000001</v>
      </c>
      <c r="V120" s="19">
        <f t="shared" si="7"/>
        <v>8.01</v>
      </c>
      <c r="W120" s="22">
        <f t="shared" si="8"/>
        <v>2.84</v>
      </c>
      <c r="X120" s="13">
        <f t="shared" si="9"/>
        <v>2.86</v>
      </c>
      <c r="Y120" s="13">
        <f t="shared" si="10"/>
        <v>3.31</v>
      </c>
      <c r="Z120" s="17">
        <f t="shared" si="11"/>
        <v>3.11</v>
      </c>
    </row>
    <row r="121" spans="1:26" ht="12.75">
      <c r="A121" s="8">
        <v>39470</v>
      </c>
      <c r="B121" s="2">
        <v>23</v>
      </c>
      <c r="D121" s="10">
        <v>0</v>
      </c>
      <c r="E121" s="13">
        <v>0.69</v>
      </c>
      <c r="F121" s="34"/>
      <c r="G121" s="2">
        <v>1345</v>
      </c>
      <c r="H121" s="13">
        <v>0.4</v>
      </c>
      <c r="I121" s="13">
        <v>0.69</v>
      </c>
      <c r="J121" s="13">
        <v>1.03</v>
      </c>
      <c r="K121" s="13">
        <v>0.84</v>
      </c>
      <c r="L121" s="13">
        <v>1</v>
      </c>
      <c r="M121" s="13">
        <v>0.68</v>
      </c>
      <c r="N121" s="13">
        <v>0.52</v>
      </c>
      <c r="O121" s="17">
        <v>0</v>
      </c>
      <c r="P121" s="52">
        <f>R121-0.2</f>
        <v>-0.54</v>
      </c>
      <c r="Q121" s="52">
        <f>R121-0.1</f>
        <v>-0.44000000000000006</v>
      </c>
      <c r="R121" s="53">
        <v>-0.34</v>
      </c>
      <c r="S121" s="22">
        <f>R121+0.1</f>
        <v>-0.24000000000000002</v>
      </c>
      <c r="T121" s="33">
        <f>R121+0.2</f>
        <v>-0.14</v>
      </c>
      <c r="U121" s="19">
        <f t="shared" si="6"/>
        <v>9.110000000000001</v>
      </c>
      <c r="V121" s="19">
        <f t="shared" si="7"/>
        <v>8.01</v>
      </c>
      <c r="W121" s="22">
        <f t="shared" si="8"/>
        <v>2.84</v>
      </c>
      <c r="X121" s="13">
        <f t="shared" si="9"/>
        <v>2.86</v>
      </c>
      <c r="Y121" s="13">
        <f t="shared" si="10"/>
        <v>3.31</v>
      </c>
      <c r="Z121" s="17">
        <f t="shared" si="11"/>
        <v>3.11</v>
      </c>
    </row>
    <row r="122" spans="1:26" ht="12.75">
      <c r="A122" s="8">
        <v>39471</v>
      </c>
      <c r="B122" s="2">
        <v>24</v>
      </c>
      <c r="D122" s="10">
        <v>13</v>
      </c>
      <c r="E122" s="13">
        <v>0.78</v>
      </c>
      <c r="F122" s="34"/>
      <c r="O122" s="17"/>
      <c r="Q122" s="19"/>
      <c r="R122" s="19"/>
      <c r="T122" s="17"/>
      <c r="U122" s="19">
        <f t="shared" si="6"/>
        <v>9.020000000000001</v>
      </c>
      <c r="V122" s="19">
        <f t="shared" si="7"/>
        <v>7.919999999999999</v>
      </c>
      <c r="W122" s="22">
        <f t="shared" si="8"/>
        <v>2.75</v>
      </c>
      <c r="X122" s="13">
        <f t="shared" si="9"/>
        <v>2.7699999999999996</v>
      </c>
      <c r="Y122" s="13">
        <f t="shared" si="10"/>
        <v>3.2199999999999998</v>
      </c>
      <c r="Z122" s="17">
        <f t="shared" si="11"/>
        <v>3.0199999999999996</v>
      </c>
    </row>
    <row r="123" spans="1:26" ht="12.75">
      <c r="A123" s="8">
        <v>39472</v>
      </c>
      <c r="B123" s="2">
        <v>25</v>
      </c>
      <c r="D123" s="10">
        <v>2</v>
      </c>
      <c r="E123" s="13">
        <v>0.88</v>
      </c>
      <c r="F123" s="34"/>
      <c r="O123" s="17"/>
      <c r="Q123" s="19"/>
      <c r="R123" s="19"/>
      <c r="S123" s="22"/>
      <c r="T123" s="33"/>
      <c r="U123" s="19">
        <f t="shared" si="6"/>
        <v>8.92</v>
      </c>
      <c r="V123" s="22">
        <f t="shared" si="7"/>
        <v>7.819999999999999</v>
      </c>
      <c r="W123" s="22">
        <f t="shared" si="8"/>
        <v>2.65</v>
      </c>
      <c r="X123" s="13">
        <f t="shared" si="9"/>
        <v>2.67</v>
      </c>
      <c r="Y123" s="13">
        <f t="shared" si="10"/>
        <v>3.12</v>
      </c>
      <c r="Z123" s="17">
        <f t="shared" si="11"/>
        <v>2.92</v>
      </c>
    </row>
    <row r="124" spans="1:26" ht="12.75">
      <c r="A124" s="8">
        <v>39473</v>
      </c>
      <c r="B124" s="2">
        <v>26</v>
      </c>
      <c r="D124" s="10">
        <v>0</v>
      </c>
      <c r="E124" s="13">
        <v>0.84</v>
      </c>
      <c r="F124" s="34"/>
      <c r="O124" s="17"/>
      <c r="Q124" s="19"/>
      <c r="R124" s="19"/>
      <c r="T124" s="17"/>
      <c r="U124" s="19">
        <f t="shared" si="6"/>
        <v>8.96</v>
      </c>
      <c r="V124" s="19">
        <f t="shared" si="7"/>
        <v>7.859999999999999</v>
      </c>
      <c r="W124" s="22">
        <f t="shared" si="8"/>
        <v>2.69</v>
      </c>
      <c r="X124" s="13">
        <f t="shared" si="9"/>
        <v>2.71</v>
      </c>
      <c r="Y124" s="13">
        <f t="shared" si="10"/>
        <v>3.16</v>
      </c>
      <c r="Z124" s="17">
        <f t="shared" si="11"/>
        <v>2.96</v>
      </c>
    </row>
    <row r="125" spans="1:26" ht="12.75">
      <c r="A125" s="8">
        <v>39474</v>
      </c>
      <c r="B125" s="2">
        <v>27</v>
      </c>
      <c r="D125" s="10">
        <v>19</v>
      </c>
      <c r="E125" s="13">
        <v>0.84</v>
      </c>
      <c r="F125" s="34"/>
      <c r="O125" s="17"/>
      <c r="Q125" s="19"/>
      <c r="R125" s="19"/>
      <c r="S125" s="22"/>
      <c r="T125" s="33"/>
      <c r="U125" s="19">
        <f t="shared" si="6"/>
        <v>8.96</v>
      </c>
      <c r="V125" s="22">
        <f t="shared" si="7"/>
        <v>7.859999999999999</v>
      </c>
      <c r="W125" s="22">
        <f t="shared" si="8"/>
        <v>2.69</v>
      </c>
      <c r="X125" s="13">
        <f t="shared" si="9"/>
        <v>2.71</v>
      </c>
      <c r="Y125" s="13">
        <f t="shared" si="10"/>
        <v>3.16</v>
      </c>
      <c r="Z125" s="17">
        <f t="shared" si="11"/>
        <v>2.96</v>
      </c>
    </row>
    <row r="126" spans="1:26" ht="12.75">
      <c r="A126" s="8">
        <v>39475</v>
      </c>
      <c r="B126" s="2">
        <v>28</v>
      </c>
      <c r="D126" s="10">
        <v>22</v>
      </c>
      <c r="E126" s="13">
        <v>0.96</v>
      </c>
      <c r="F126" s="34"/>
      <c r="O126" s="17"/>
      <c r="Q126" s="19"/>
      <c r="R126" s="19"/>
      <c r="S126" s="22"/>
      <c r="T126" s="33"/>
      <c r="U126" s="19">
        <f t="shared" si="6"/>
        <v>8.84</v>
      </c>
      <c r="V126" s="22">
        <f t="shared" si="7"/>
        <v>7.739999999999999</v>
      </c>
      <c r="W126" s="22">
        <f t="shared" si="8"/>
        <v>2.57</v>
      </c>
      <c r="X126" s="13">
        <f t="shared" si="9"/>
        <v>2.59</v>
      </c>
      <c r="Y126" s="13">
        <f t="shared" si="10"/>
        <v>3.04</v>
      </c>
      <c r="Z126" s="17">
        <f t="shared" si="11"/>
        <v>2.84</v>
      </c>
    </row>
    <row r="127" spans="1:26" ht="12.75">
      <c r="A127" s="8">
        <v>39476</v>
      </c>
      <c r="B127" s="2">
        <v>29</v>
      </c>
      <c r="D127" s="10">
        <v>7</v>
      </c>
      <c r="E127" s="13">
        <v>0.94</v>
      </c>
      <c r="F127" s="34"/>
      <c r="O127" s="17"/>
      <c r="R127" s="19"/>
      <c r="S127" s="22"/>
      <c r="T127" s="33"/>
      <c r="U127" s="19">
        <f t="shared" si="6"/>
        <v>8.860000000000001</v>
      </c>
      <c r="V127" s="22">
        <f t="shared" si="7"/>
        <v>7.76</v>
      </c>
      <c r="W127" s="22">
        <f t="shared" si="8"/>
        <v>2.59</v>
      </c>
      <c r="X127" s="13">
        <f t="shared" si="9"/>
        <v>2.61</v>
      </c>
      <c r="Y127" s="13">
        <f t="shared" si="10"/>
        <v>3.06</v>
      </c>
      <c r="Z127" s="17">
        <f t="shared" si="11"/>
        <v>2.86</v>
      </c>
    </row>
    <row r="128" spans="1:26" ht="12.75">
      <c r="A128" s="8">
        <v>39477</v>
      </c>
      <c r="B128" s="2">
        <v>30</v>
      </c>
      <c r="D128" s="10">
        <v>14</v>
      </c>
      <c r="E128" s="13">
        <v>1.06</v>
      </c>
      <c r="F128" s="34"/>
      <c r="O128" s="17"/>
      <c r="Q128" s="19"/>
      <c r="R128" s="19"/>
      <c r="S128" s="22"/>
      <c r="T128" s="33"/>
      <c r="U128" s="19">
        <f t="shared" si="6"/>
        <v>8.74</v>
      </c>
      <c r="V128" s="22">
        <f t="shared" si="7"/>
        <v>7.639999999999999</v>
      </c>
      <c r="W128" s="22">
        <f t="shared" si="8"/>
        <v>2.4699999999999998</v>
      </c>
      <c r="X128" s="13">
        <f t="shared" si="9"/>
        <v>2.4899999999999998</v>
      </c>
      <c r="Y128" s="13">
        <f t="shared" si="10"/>
        <v>2.94</v>
      </c>
      <c r="Z128" s="17">
        <f t="shared" si="11"/>
        <v>2.7399999999999998</v>
      </c>
    </row>
    <row r="129" spans="1:26" ht="12.75">
      <c r="A129" s="8">
        <v>39478</v>
      </c>
      <c r="B129" s="2">
        <v>31</v>
      </c>
      <c r="D129" s="10">
        <v>0</v>
      </c>
      <c r="E129" s="13">
        <v>1.05</v>
      </c>
      <c r="F129" s="34"/>
      <c r="O129" s="17"/>
      <c r="Q129" s="19"/>
      <c r="R129" s="19"/>
      <c r="T129" s="17"/>
      <c r="U129" s="19">
        <f t="shared" si="6"/>
        <v>8.75</v>
      </c>
      <c r="V129" s="19">
        <f t="shared" si="7"/>
        <v>7.6499999999999995</v>
      </c>
      <c r="W129" s="22">
        <f t="shared" si="8"/>
        <v>2.4799999999999995</v>
      </c>
      <c r="X129" s="13">
        <f t="shared" si="9"/>
        <v>2.5</v>
      </c>
      <c r="Y129" s="13">
        <f t="shared" si="10"/>
        <v>2.95</v>
      </c>
      <c r="Z129" s="17">
        <f t="shared" si="11"/>
        <v>2.75</v>
      </c>
    </row>
    <row r="130" spans="1:26" ht="12.75">
      <c r="A130" s="8">
        <v>39479</v>
      </c>
      <c r="B130" s="2">
        <v>32</v>
      </c>
      <c r="D130" s="10">
        <v>11</v>
      </c>
      <c r="E130" s="13">
        <v>1.22</v>
      </c>
      <c r="F130" s="34"/>
      <c r="O130" s="17"/>
      <c r="Q130" s="19"/>
      <c r="R130" s="19"/>
      <c r="T130" s="17"/>
      <c r="U130" s="19">
        <f t="shared" si="6"/>
        <v>8.58</v>
      </c>
      <c r="V130" s="19">
        <f t="shared" si="7"/>
        <v>7.4799999999999995</v>
      </c>
      <c r="W130" s="22">
        <f t="shared" si="8"/>
        <v>2.3099999999999996</v>
      </c>
      <c r="X130" s="13">
        <f t="shared" si="9"/>
        <v>2.33</v>
      </c>
      <c r="Y130" s="13">
        <f t="shared" si="10"/>
        <v>2.7800000000000002</v>
      </c>
      <c r="Z130" s="17">
        <f t="shared" si="11"/>
        <v>2.58</v>
      </c>
    </row>
    <row r="131" spans="1:26" ht="12.75">
      <c r="A131" s="8">
        <v>39480</v>
      </c>
      <c r="B131" s="2">
        <v>33</v>
      </c>
      <c r="D131" s="10">
        <v>7</v>
      </c>
      <c r="E131" s="13">
        <v>1.27</v>
      </c>
      <c r="F131" s="34"/>
      <c r="O131" s="17"/>
      <c r="Q131" s="19"/>
      <c r="R131" s="19"/>
      <c r="T131" s="17"/>
      <c r="U131" s="19">
        <f t="shared" si="6"/>
        <v>8.530000000000001</v>
      </c>
      <c r="V131" s="19">
        <f t="shared" si="7"/>
        <v>7.43</v>
      </c>
      <c r="W131" s="22">
        <f t="shared" si="8"/>
        <v>2.26</v>
      </c>
      <c r="X131" s="13">
        <f t="shared" si="9"/>
        <v>2.28</v>
      </c>
      <c r="Y131" s="13">
        <f t="shared" si="10"/>
        <v>2.73</v>
      </c>
      <c r="Z131" s="17">
        <f t="shared" si="11"/>
        <v>2.53</v>
      </c>
    </row>
    <row r="132" spans="1:26" ht="12.75">
      <c r="A132" s="8">
        <v>39481</v>
      </c>
      <c r="B132" s="2">
        <v>34</v>
      </c>
      <c r="D132" s="10">
        <v>18</v>
      </c>
      <c r="E132" s="13">
        <v>1.27</v>
      </c>
      <c r="F132" s="34"/>
      <c r="O132" s="17"/>
      <c r="Q132" s="19"/>
      <c r="R132" s="19"/>
      <c r="T132" s="17"/>
      <c r="U132" s="19">
        <f t="shared" si="6"/>
        <v>8.530000000000001</v>
      </c>
      <c r="V132" s="19">
        <f t="shared" si="7"/>
        <v>7.43</v>
      </c>
      <c r="W132" s="22">
        <f t="shared" si="8"/>
        <v>2.26</v>
      </c>
      <c r="X132" s="13">
        <f t="shared" si="9"/>
        <v>2.28</v>
      </c>
      <c r="Y132" s="13">
        <f t="shared" si="10"/>
        <v>2.73</v>
      </c>
      <c r="Z132" s="17">
        <f t="shared" si="11"/>
        <v>2.53</v>
      </c>
    </row>
    <row r="133" spans="1:26" ht="12.75">
      <c r="A133" s="8">
        <v>39482</v>
      </c>
      <c r="B133" s="2">
        <v>35</v>
      </c>
      <c r="D133" s="10">
        <v>6</v>
      </c>
      <c r="E133" s="13">
        <v>1.23</v>
      </c>
      <c r="F133" s="34"/>
      <c r="O133" s="17"/>
      <c r="Q133" s="19"/>
      <c r="R133" s="19"/>
      <c r="T133" s="17"/>
      <c r="U133" s="19">
        <f t="shared" si="6"/>
        <v>8.57</v>
      </c>
      <c r="V133" s="19">
        <f t="shared" si="7"/>
        <v>7.469999999999999</v>
      </c>
      <c r="W133" s="22">
        <f t="shared" si="8"/>
        <v>2.3</v>
      </c>
      <c r="X133" s="13">
        <f t="shared" si="9"/>
        <v>2.32</v>
      </c>
      <c r="Y133" s="13">
        <f t="shared" si="10"/>
        <v>2.77</v>
      </c>
      <c r="Z133" s="17">
        <f t="shared" si="11"/>
        <v>2.57</v>
      </c>
    </row>
    <row r="134" spans="1:26" ht="12.75">
      <c r="A134" s="8">
        <v>39483</v>
      </c>
      <c r="B134" s="2">
        <v>36</v>
      </c>
      <c r="D134" s="10">
        <v>1</v>
      </c>
      <c r="E134" s="13">
        <v>1.21</v>
      </c>
      <c r="F134" s="34"/>
      <c r="O134" s="17"/>
      <c r="Q134" s="19"/>
      <c r="R134" s="19"/>
      <c r="T134" s="17"/>
      <c r="U134" s="19">
        <f t="shared" si="6"/>
        <v>8.59</v>
      </c>
      <c r="V134" s="19">
        <f t="shared" si="7"/>
        <v>7.489999999999999</v>
      </c>
      <c r="W134" s="22">
        <f t="shared" si="8"/>
        <v>2.32</v>
      </c>
      <c r="X134" s="13">
        <f t="shared" si="9"/>
        <v>2.34</v>
      </c>
      <c r="Y134" s="13">
        <f t="shared" si="10"/>
        <v>2.79</v>
      </c>
      <c r="Z134" s="17">
        <f t="shared" si="11"/>
        <v>2.59</v>
      </c>
    </row>
    <row r="135" spans="1:26" ht="12.75">
      <c r="A135" s="8">
        <v>39484</v>
      </c>
      <c r="B135" s="2">
        <v>37</v>
      </c>
      <c r="D135" s="10">
        <v>9</v>
      </c>
      <c r="E135" s="13">
        <v>1.28</v>
      </c>
      <c r="F135" s="34"/>
      <c r="O135" s="17"/>
      <c r="Q135" s="19"/>
      <c r="R135" s="19"/>
      <c r="S135" s="22"/>
      <c r="T135" s="33"/>
      <c r="U135" s="19">
        <f aca="true" t="shared" si="12" ref="U135:U198">9.8-E135</f>
        <v>8.520000000000001</v>
      </c>
      <c r="V135" s="19">
        <f aca="true" t="shared" si="13" ref="V135:V198">8.7-E135</f>
        <v>7.419999999999999</v>
      </c>
      <c r="W135" s="22">
        <f aca="true" t="shared" si="14" ref="W135:W198">3.53-E135</f>
        <v>2.25</v>
      </c>
      <c r="X135" s="13">
        <f aca="true" t="shared" si="15" ref="X135:X198">3.55-E135</f>
        <v>2.2699999999999996</v>
      </c>
      <c r="Y135" s="13">
        <f aca="true" t="shared" si="16" ref="Y135:Y198">4-E135</f>
        <v>2.7199999999999998</v>
      </c>
      <c r="Z135" s="17">
        <f aca="true" t="shared" si="17" ref="Z135:Z198">3.8-E135</f>
        <v>2.5199999999999996</v>
      </c>
    </row>
    <row r="136" spans="1:26" ht="12.75">
      <c r="A136" s="8">
        <v>39485</v>
      </c>
      <c r="B136" s="2">
        <v>38</v>
      </c>
      <c r="D136" s="10">
        <v>7</v>
      </c>
      <c r="E136" s="13">
        <v>1.24</v>
      </c>
      <c r="F136" s="34"/>
      <c r="O136" s="17"/>
      <c r="Q136" s="19"/>
      <c r="R136" s="19"/>
      <c r="T136" s="17"/>
      <c r="U136" s="19">
        <f t="shared" si="12"/>
        <v>8.56</v>
      </c>
      <c r="V136" s="19">
        <f t="shared" si="13"/>
        <v>7.459999999999999</v>
      </c>
      <c r="W136" s="22">
        <f t="shared" si="14"/>
        <v>2.29</v>
      </c>
      <c r="X136" s="13">
        <f t="shared" si="15"/>
        <v>2.3099999999999996</v>
      </c>
      <c r="Y136" s="13">
        <f t="shared" si="16"/>
        <v>2.76</v>
      </c>
      <c r="Z136" s="17">
        <f t="shared" si="17"/>
        <v>2.5599999999999996</v>
      </c>
    </row>
    <row r="137" spans="1:26" ht="12.75">
      <c r="A137" s="8">
        <v>39486</v>
      </c>
      <c r="B137" s="2">
        <v>39</v>
      </c>
      <c r="D137" s="54">
        <v>7</v>
      </c>
      <c r="E137" s="13">
        <v>1.16</v>
      </c>
      <c r="F137" s="34"/>
      <c r="O137" s="17"/>
      <c r="Q137" s="19"/>
      <c r="R137" s="19"/>
      <c r="T137" s="17"/>
      <c r="U137" s="19">
        <f t="shared" si="12"/>
        <v>8.64</v>
      </c>
      <c r="V137" s="19">
        <f t="shared" si="13"/>
        <v>7.539999999999999</v>
      </c>
      <c r="W137" s="22">
        <f t="shared" si="14"/>
        <v>2.37</v>
      </c>
      <c r="X137" s="13">
        <f t="shared" si="15"/>
        <v>2.3899999999999997</v>
      </c>
      <c r="Y137" s="13">
        <f t="shared" si="16"/>
        <v>2.84</v>
      </c>
      <c r="Z137" s="17">
        <f t="shared" si="17"/>
        <v>2.6399999999999997</v>
      </c>
    </row>
    <row r="138" spans="1:26" ht="12.75">
      <c r="A138" s="8">
        <v>39487</v>
      </c>
      <c r="B138" s="2">
        <v>40</v>
      </c>
      <c r="D138" s="10">
        <v>8</v>
      </c>
      <c r="E138" s="13">
        <v>1.14</v>
      </c>
      <c r="F138" s="34"/>
      <c r="O138" s="17"/>
      <c r="Q138" s="19"/>
      <c r="R138" s="19"/>
      <c r="T138" s="17"/>
      <c r="U138" s="19">
        <f t="shared" si="12"/>
        <v>8.66</v>
      </c>
      <c r="V138" s="19">
        <f t="shared" si="13"/>
        <v>7.56</v>
      </c>
      <c r="W138" s="22">
        <f t="shared" si="14"/>
        <v>2.3899999999999997</v>
      </c>
      <c r="X138" s="13">
        <f t="shared" si="15"/>
        <v>2.41</v>
      </c>
      <c r="Y138" s="13">
        <f t="shared" si="16"/>
        <v>2.8600000000000003</v>
      </c>
      <c r="Z138" s="17">
        <f t="shared" si="17"/>
        <v>2.66</v>
      </c>
    </row>
    <row r="139" spans="1:26" ht="12.75">
      <c r="A139" s="8">
        <v>39488</v>
      </c>
      <c r="B139" s="2">
        <v>41</v>
      </c>
      <c r="D139" s="10">
        <v>0</v>
      </c>
      <c r="E139" s="13">
        <v>1.12</v>
      </c>
      <c r="F139" s="34">
        <v>6</v>
      </c>
      <c r="G139" s="2">
        <v>1130</v>
      </c>
      <c r="H139" s="13">
        <v>0.8</v>
      </c>
      <c r="I139" s="13">
        <v>1.02</v>
      </c>
      <c r="J139" s="13">
        <v>1.38</v>
      </c>
      <c r="K139" s="13">
        <v>1.19</v>
      </c>
      <c r="L139" s="13">
        <v>1.35</v>
      </c>
      <c r="M139" s="13">
        <v>1.07</v>
      </c>
      <c r="N139" s="13">
        <v>0.88</v>
      </c>
      <c r="O139" s="17">
        <v>0</v>
      </c>
      <c r="P139" s="52">
        <f>R139-0.2</f>
        <v>-0.95</v>
      </c>
      <c r="Q139" s="52">
        <f>R139-0.1</f>
        <v>-0.85</v>
      </c>
      <c r="R139" s="53">
        <v>-0.75</v>
      </c>
      <c r="S139" s="22">
        <f>R139+0.1</f>
        <v>-0.65</v>
      </c>
      <c r="T139" s="33">
        <f>R139+0.2</f>
        <v>-0.55</v>
      </c>
      <c r="U139" s="19">
        <f t="shared" si="12"/>
        <v>8.68</v>
      </c>
      <c r="V139" s="19">
        <f t="shared" si="13"/>
        <v>7.579999999999999</v>
      </c>
      <c r="W139" s="22">
        <f t="shared" si="14"/>
        <v>2.4099999999999997</v>
      </c>
      <c r="X139" s="13">
        <f t="shared" si="15"/>
        <v>2.4299999999999997</v>
      </c>
      <c r="Y139" s="13">
        <f t="shared" si="16"/>
        <v>2.88</v>
      </c>
      <c r="Z139" s="17">
        <f t="shared" si="17"/>
        <v>2.6799999999999997</v>
      </c>
    </row>
    <row r="140" spans="1:26" ht="12.75">
      <c r="A140" s="8">
        <v>39489</v>
      </c>
      <c r="B140" s="2">
        <v>42</v>
      </c>
      <c r="D140" s="10">
        <v>0</v>
      </c>
      <c r="E140" s="13">
        <v>1.13</v>
      </c>
      <c r="F140" s="34"/>
      <c r="O140" s="17"/>
      <c r="Q140" s="19"/>
      <c r="R140" s="19"/>
      <c r="T140" s="17"/>
      <c r="U140" s="19">
        <f t="shared" si="12"/>
        <v>8.670000000000002</v>
      </c>
      <c r="V140" s="19">
        <f t="shared" si="13"/>
        <v>7.569999999999999</v>
      </c>
      <c r="W140" s="22">
        <f t="shared" si="14"/>
        <v>2.4</v>
      </c>
      <c r="X140" s="13">
        <f t="shared" si="15"/>
        <v>2.42</v>
      </c>
      <c r="Y140" s="13">
        <f t="shared" si="16"/>
        <v>2.87</v>
      </c>
      <c r="Z140" s="17">
        <f t="shared" si="17"/>
        <v>2.67</v>
      </c>
    </row>
    <row r="141" spans="1:26" ht="12.75">
      <c r="A141" s="8">
        <v>39490</v>
      </c>
      <c r="B141" s="2">
        <v>43</v>
      </c>
      <c r="D141" s="10">
        <v>0</v>
      </c>
      <c r="E141" s="13">
        <v>1.11</v>
      </c>
      <c r="F141" s="34"/>
      <c r="O141" s="17"/>
      <c r="Q141" s="19"/>
      <c r="R141" s="19"/>
      <c r="T141" s="17"/>
      <c r="U141" s="19">
        <f t="shared" si="12"/>
        <v>8.690000000000001</v>
      </c>
      <c r="V141" s="19">
        <f t="shared" si="13"/>
        <v>7.589999999999999</v>
      </c>
      <c r="W141" s="22">
        <f t="shared" si="14"/>
        <v>2.42</v>
      </c>
      <c r="X141" s="13">
        <f t="shared" si="15"/>
        <v>2.4399999999999995</v>
      </c>
      <c r="Y141" s="13">
        <f t="shared" si="16"/>
        <v>2.8899999999999997</v>
      </c>
      <c r="Z141" s="17">
        <f t="shared" si="17"/>
        <v>2.6899999999999995</v>
      </c>
    </row>
    <row r="142" spans="1:26" ht="12.75">
      <c r="A142" s="8">
        <v>39491</v>
      </c>
      <c r="B142" s="2">
        <v>44</v>
      </c>
      <c r="D142" s="10">
        <v>0</v>
      </c>
      <c r="E142" s="13">
        <v>1.1</v>
      </c>
      <c r="F142" s="34"/>
      <c r="O142" s="17"/>
      <c r="Q142" s="19"/>
      <c r="R142" s="19"/>
      <c r="T142" s="17"/>
      <c r="U142" s="19">
        <f t="shared" si="12"/>
        <v>8.700000000000001</v>
      </c>
      <c r="V142" s="19">
        <f t="shared" si="13"/>
        <v>7.6</v>
      </c>
      <c r="W142" s="22">
        <f t="shared" si="14"/>
        <v>2.4299999999999997</v>
      </c>
      <c r="X142" s="13">
        <f t="shared" si="15"/>
        <v>2.4499999999999997</v>
      </c>
      <c r="Y142" s="13">
        <f t="shared" si="16"/>
        <v>2.9</v>
      </c>
      <c r="Z142" s="17">
        <f t="shared" si="17"/>
        <v>2.6999999999999997</v>
      </c>
    </row>
    <row r="143" spans="1:26" ht="12.75">
      <c r="A143" s="8">
        <v>39492</v>
      </c>
      <c r="B143" s="2">
        <v>45</v>
      </c>
      <c r="D143" s="10">
        <v>42</v>
      </c>
      <c r="E143" s="13">
        <v>1.35</v>
      </c>
      <c r="F143" s="34"/>
      <c r="O143" s="17"/>
      <c r="Q143" s="19"/>
      <c r="R143" s="19"/>
      <c r="T143" s="17"/>
      <c r="U143" s="19">
        <f t="shared" si="12"/>
        <v>8.450000000000001</v>
      </c>
      <c r="V143" s="19">
        <f t="shared" si="13"/>
        <v>7.35</v>
      </c>
      <c r="W143" s="22">
        <f t="shared" si="14"/>
        <v>2.1799999999999997</v>
      </c>
      <c r="X143" s="13">
        <f t="shared" si="15"/>
        <v>2.1999999999999997</v>
      </c>
      <c r="Y143" s="13">
        <f t="shared" si="16"/>
        <v>2.65</v>
      </c>
      <c r="Z143" s="17">
        <f t="shared" si="17"/>
        <v>2.4499999999999997</v>
      </c>
    </row>
    <row r="144" spans="1:26" ht="12.75">
      <c r="A144" s="8">
        <v>39493</v>
      </c>
      <c r="B144" s="2">
        <v>46</v>
      </c>
      <c r="D144" s="10">
        <v>5</v>
      </c>
      <c r="E144" s="13">
        <v>1.47</v>
      </c>
      <c r="F144" s="34"/>
      <c r="O144" s="17"/>
      <c r="Q144" s="19"/>
      <c r="R144" s="19"/>
      <c r="T144" s="17"/>
      <c r="U144" s="19">
        <f t="shared" si="12"/>
        <v>8.33</v>
      </c>
      <c r="V144" s="19">
        <f t="shared" si="13"/>
        <v>7.2299999999999995</v>
      </c>
      <c r="W144" s="22">
        <f t="shared" si="14"/>
        <v>2.0599999999999996</v>
      </c>
      <c r="X144" s="13">
        <f t="shared" si="15"/>
        <v>2.08</v>
      </c>
      <c r="Y144" s="13">
        <f t="shared" si="16"/>
        <v>2.5300000000000002</v>
      </c>
      <c r="Z144" s="17">
        <f t="shared" si="17"/>
        <v>2.33</v>
      </c>
    </row>
    <row r="145" spans="1:26" ht="12.75">
      <c r="A145" s="8">
        <v>39494</v>
      </c>
      <c r="B145" s="2">
        <v>47</v>
      </c>
      <c r="D145" s="10">
        <v>4</v>
      </c>
      <c r="E145" s="13">
        <v>1.36</v>
      </c>
      <c r="F145" s="34"/>
      <c r="O145" s="17"/>
      <c r="Q145" s="19"/>
      <c r="R145" s="19"/>
      <c r="S145" s="22"/>
      <c r="T145" s="33"/>
      <c r="U145" s="19">
        <f t="shared" si="12"/>
        <v>8.440000000000001</v>
      </c>
      <c r="V145" s="19">
        <f t="shared" si="13"/>
        <v>7.339999999999999</v>
      </c>
      <c r="W145" s="22">
        <f t="shared" si="14"/>
        <v>2.17</v>
      </c>
      <c r="X145" s="13">
        <f t="shared" si="15"/>
        <v>2.1899999999999995</v>
      </c>
      <c r="Y145" s="13">
        <f t="shared" si="16"/>
        <v>2.6399999999999997</v>
      </c>
      <c r="Z145" s="17">
        <f t="shared" si="17"/>
        <v>2.4399999999999995</v>
      </c>
    </row>
    <row r="146" spans="1:26" ht="12.75">
      <c r="A146" s="8">
        <v>39495</v>
      </c>
      <c r="B146" s="2">
        <v>48</v>
      </c>
      <c r="D146" s="10">
        <v>5</v>
      </c>
      <c r="E146" s="13">
        <v>1.36</v>
      </c>
      <c r="F146" s="34"/>
      <c r="O146" s="17"/>
      <c r="Q146" s="19"/>
      <c r="R146" s="19"/>
      <c r="T146" s="17"/>
      <c r="U146" s="19">
        <f t="shared" si="12"/>
        <v>8.440000000000001</v>
      </c>
      <c r="V146" s="19">
        <f t="shared" si="13"/>
        <v>7.339999999999999</v>
      </c>
      <c r="W146" s="22">
        <f t="shared" si="14"/>
        <v>2.17</v>
      </c>
      <c r="X146" s="13">
        <f t="shared" si="15"/>
        <v>2.1899999999999995</v>
      </c>
      <c r="Y146" s="13">
        <f t="shared" si="16"/>
        <v>2.6399999999999997</v>
      </c>
      <c r="Z146" s="17">
        <f t="shared" si="17"/>
        <v>2.4399999999999995</v>
      </c>
    </row>
    <row r="147" spans="1:26" ht="12.75">
      <c r="A147" s="8">
        <v>39496</v>
      </c>
      <c r="B147" s="2">
        <v>49</v>
      </c>
      <c r="D147" s="10">
        <v>0</v>
      </c>
      <c r="E147" s="13">
        <v>1.3</v>
      </c>
      <c r="F147" s="34"/>
      <c r="O147" s="17"/>
      <c r="R147" s="19"/>
      <c r="S147" s="22"/>
      <c r="T147" s="33"/>
      <c r="U147" s="19">
        <f t="shared" si="12"/>
        <v>8.5</v>
      </c>
      <c r="V147" s="19">
        <f t="shared" si="13"/>
        <v>7.3999999999999995</v>
      </c>
      <c r="W147" s="22">
        <f t="shared" si="14"/>
        <v>2.2299999999999995</v>
      </c>
      <c r="X147" s="13">
        <f t="shared" si="15"/>
        <v>2.25</v>
      </c>
      <c r="Y147" s="13">
        <f t="shared" si="16"/>
        <v>2.7</v>
      </c>
      <c r="Z147" s="17">
        <f t="shared" si="17"/>
        <v>2.5</v>
      </c>
    </row>
    <row r="148" spans="1:26" ht="12.75">
      <c r="A148" s="8">
        <v>39497</v>
      </c>
      <c r="B148" s="2">
        <v>50</v>
      </c>
      <c r="D148" s="10">
        <v>0</v>
      </c>
      <c r="E148" s="13">
        <v>1.23</v>
      </c>
      <c r="F148" s="34"/>
      <c r="O148" s="17"/>
      <c r="Q148" s="19"/>
      <c r="R148" s="19"/>
      <c r="T148" s="17"/>
      <c r="U148" s="19">
        <f t="shared" si="12"/>
        <v>8.57</v>
      </c>
      <c r="V148" s="19">
        <f t="shared" si="13"/>
        <v>7.469999999999999</v>
      </c>
      <c r="W148" s="22">
        <f t="shared" si="14"/>
        <v>2.3</v>
      </c>
      <c r="X148" s="13">
        <f t="shared" si="15"/>
        <v>2.32</v>
      </c>
      <c r="Y148" s="13">
        <f t="shared" si="16"/>
        <v>2.77</v>
      </c>
      <c r="Z148" s="17">
        <f t="shared" si="17"/>
        <v>2.57</v>
      </c>
    </row>
    <row r="149" spans="1:26" ht="12.75">
      <c r="A149" s="8">
        <v>39498</v>
      </c>
      <c r="B149" s="2">
        <v>51</v>
      </c>
      <c r="D149" s="10">
        <v>3</v>
      </c>
      <c r="E149" s="13">
        <v>1.27</v>
      </c>
      <c r="F149" s="34"/>
      <c r="O149" s="17"/>
      <c r="Q149" s="19"/>
      <c r="R149" s="19"/>
      <c r="T149" s="17"/>
      <c r="U149" s="19">
        <f t="shared" si="12"/>
        <v>8.530000000000001</v>
      </c>
      <c r="V149" s="19">
        <f t="shared" si="13"/>
        <v>7.43</v>
      </c>
      <c r="W149" s="22">
        <f t="shared" si="14"/>
        <v>2.26</v>
      </c>
      <c r="X149" s="13">
        <f t="shared" si="15"/>
        <v>2.28</v>
      </c>
      <c r="Y149" s="13">
        <f t="shared" si="16"/>
        <v>2.73</v>
      </c>
      <c r="Z149" s="17">
        <f t="shared" si="17"/>
        <v>2.53</v>
      </c>
    </row>
    <row r="150" spans="1:26" ht="12.75">
      <c r="A150" s="8">
        <v>39499</v>
      </c>
      <c r="B150" s="2">
        <v>52</v>
      </c>
      <c r="D150" s="10">
        <v>6</v>
      </c>
      <c r="E150" s="13">
        <v>1.38</v>
      </c>
      <c r="F150" s="34"/>
      <c r="O150" s="17"/>
      <c r="Q150" s="19"/>
      <c r="R150" s="19"/>
      <c r="S150" s="22"/>
      <c r="T150" s="33"/>
      <c r="U150" s="19">
        <f t="shared" si="12"/>
        <v>8.420000000000002</v>
      </c>
      <c r="V150" s="19">
        <f t="shared" si="13"/>
        <v>7.319999999999999</v>
      </c>
      <c r="W150" s="22">
        <f t="shared" si="14"/>
        <v>2.15</v>
      </c>
      <c r="X150" s="13">
        <f t="shared" si="15"/>
        <v>2.17</v>
      </c>
      <c r="Y150" s="13">
        <f t="shared" si="16"/>
        <v>2.62</v>
      </c>
      <c r="Z150" s="17">
        <f t="shared" si="17"/>
        <v>2.42</v>
      </c>
    </row>
    <row r="151" spans="1:26" ht="12.75">
      <c r="A151" s="8">
        <v>39500</v>
      </c>
      <c r="B151" s="2">
        <v>53</v>
      </c>
      <c r="D151" s="10">
        <v>5</v>
      </c>
      <c r="E151" s="13">
        <v>1.4</v>
      </c>
      <c r="F151" s="34"/>
      <c r="O151" s="17"/>
      <c r="Q151" s="19"/>
      <c r="R151" s="19"/>
      <c r="T151" s="17"/>
      <c r="U151" s="19">
        <f t="shared" si="12"/>
        <v>8.4</v>
      </c>
      <c r="V151" s="19">
        <f t="shared" si="13"/>
        <v>7.299999999999999</v>
      </c>
      <c r="W151" s="22">
        <f t="shared" si="14"/>
        <v>2.13</v>
      </c>
      <c r="X151" s="13">
        <f t="shared" si="15"/>
        <v>2.15</v>
      </c>
      <c r="Y151" s="13">
        <f t="shared" si="16"/>
        <v>2.6</v>
      </c>
      <c r="Z151" s="17">
        <f t="shared" si="17"/>
        <v>2.4</v>
      </c>
    </row>
    <row r="152" spans="1:26" ht="12.75">
      <c r="A152" s="8">
        <v>39501</v>
      </c>
      <c r="B152" s="2">
        <v>54</v>
      </c>
      <c r="D152" s="10">
        <v>6</v>
      </c>
      <c r="E152" s="13">
        <v>1.52</v>
      </c>
      <c r="F152" s="34"/>
      <c r="O152" s="17"/>
      <c r="Q152" s="19"/>
      <c r="R152" s="19"/>
      <c r="T152" s="17"/>
      <c r="U152" s="19">
        <f t="shared" si="12"/>
        <v>8.280000000000001</v>
      </c>
      <c r="V152" s="19">
        <f t="shared" si="13"/>
        <v>7.18</v>
      </c>
      <c r="W152" s="22">
        <f t="shared" si="14"/>
        <v>2.01</v>
      </c>
      <c r="X152" s="13">
        <f t="shared" si="15"/>
        <v>2.03</v>
      </c>
      <c r="Y152" s="13">
        <f t="shared" si="16"/>
        <v>2.48</v>
      </c>
      <c r="Z152" s="17">
        <f t="shared" si="17"/>
        <v>2.28</v>
      </c>
    </row>
    <row r="153" spans="1:26" ht="12.75">
      <c r="A153" s="8">
        <v>39502</v>
      </c>
      <c r="B153" s="2">
        <v>55</v>
      </c>
      <c r="D153" s="10">
        <v>13</v>
      </c>
      <c r="E153" s="13">
        <v>1.49</v>
      </c>
      <c r="F153" s="34"/>
      <c r="O153" s="17"/>
      <c r="Q153" s="19"/>
      <c r="R153" s="19"/>
      <c r="T153" s="17"/>
      <c r="U153" s="19">
        <f t="shared" si="12"/>
        <v>8.31</v>
      </c>
      <c r="V153" s="19">
        <f t="shared" si="13"/>
        <v>7.209999999999999</v>
      </c>
      <c r="W153" s="22">
        <f t="shared" si="14"/>
        <v>2.04</v>
      </c>
      <c r="X153" s="13">
        <f t="shared" si="15"/>
        <v>2.0599999999999996</v>
      </c>
      <c r="Y153" s="13">
        <f t="shared" si="16"/>
        <v>2.51</v>
      </c>
      <c r="Z153" s="17">
        <f t="shared" si="17"/>
        <v>2.3099999999999996</v>
      </c>
    </row>
    <row r="154" spans="1:26" ht="12.75">
      <c r="A154" s="8">
        <v>39503</v>
      </c>
      <c r="B154" s="2">
        <v>56</v>
      </c>
      <c r="D154" s="10">
        <v>20</v>
      </c>
      <c r="E154" s="13">
        <v>1.5</v>
      </c>
      <c r="F154" s="34"/>
      <c r="O154" s="17"/>
      <c r="Q154" s="19"/>
      <c r="R154" s="19"/>
      <c r="T154" s="17"/>
      <c r="U154" s="19">
        <f t="shared" si="12"/>
        <v>8.3</v>
      </c>
      <c r="V154" s="19">
        <f t="shared" si="13"/>
        <v>7.199999999999999</v>
      </c>
      <c r="W154" s="22">
        <f t="shared" si="14"/>
        <v>2.03</v>
      </c>
      <c r="X154" s="13">
        <f t="shared" si="15"/>
        <v>2.05</v>
      </c>
      <c r="Y154" s="13">
        <f t="shared" si="16"/>
        <v>2.5</v>
      </c>
      <c r="Z154" s="17">
        <f t="shared" si="17"/>
        <v>2.3</v>
      </c>
    </row>
    <row r="155" spans="1:26" ht="12.75">
      <c r="A155" s="8">
        <v>39504</v>
      </c>
      <c r="B155" s="2">
        <v>57</v>
      </c>
      <c r="D155" s="10">
        <v>5</v>
      </c>
      <c r="E155" s="13">
        <v>1.43</v>
      </c>
      <c r="F155" s="34"/>
      <c r="O155" s="17"/>
      <c r="Q155" s="19"/>
      <c r="R155" s="19"/>
      <c r="T155" s="17"/>
      <c r="U155" s="19">
        <f t="shared" si="12"/>
        <v>8.370000000000001</v>
      </c>
      <c r="V155" s="19">
        <f t="shared" si="13"/>
        <v>7.27</v>
      </c>
      <c r="W155" s="22">
        <f t="shared" si="14"/>
        <v>2.0999999999999996</v>
      </c>
      <c r="X155" s="13">
        <f t="shared" si="15"/>
        <v>2.12</v>
      </c>
      <c r="Y155" s="13">
        <f t="shared" si="16"/>
        <v>2.5700000000000003</v>
      </c>
      <c r="Z155" s="17">
        <f t="shared" si="17"/>
        <v>2.37</v>
      </c>
    </row>
    <row r="156" spans="1:26" ht="12.75">
      <c r="A156" s="8">
        <v>39505</v>
      </c>
      <c r="B156" s="2">
        <v>58</v>
      </c>
      <c r="D156" s="10">
        <v>0</v>
      </c>
      <c r="E156" s="13">
        <v>1.4</v>
      </c>
      <c r="F156" s="34"/>
      <c r="O156" s="17"/>
      <c r="Q156" s="19"/>
      <c r="R156" s="19"/>
      <c r="T156" s="17"/>
      <c r="U156" s="19">
        <f t="shared" si="12"/>
        <v>8.4</v>
      </c>
      <c r="V156" s="19">
        <f t="shared" si="13"/>
        <v>7.299999999999999</v>
      </c>
      <c r="W156" s="22">
        <f t="shared" si="14"/>
        <v>2.13</v>
      </c>
      <c r="X156" s="13">
        <f t="shared" si="15"/>
        <v>2.15</v>
      </c>
      <c r="Y156" s="13">
        <f t="shared" si="16"/>
        <v>2.6</v>
      </c>
      <c r="Z156" s="17">
        <f t="shared" si="17"/>
        <v>2.4</v>
      </c>
    </row>
    <row r="157" spans="1:26" ht="12.75">
      <c r="A157" s="8">
        <v>39506</v>
      </c>
      <c r="B157" s="2">
        <v>59</v>
      </c>
      <c r="D157" s="10">
        <v>0</v>
      </c>
      <c r="E157" s="13">
        <v>1.34</v>
      </c>
      <c r="F157" s="34"/>
      <c r="O157" s="17"/>
      <c r="Q157" s="19"/>
      <c r="R157" s="19"/>
      <c r="S157" s="22"/>
      <c r="T157" s="33"/>
      <c r="U157" s="19">
        <f t="shared" si="12"/>
        <v>8.46</v>
      </c>
      <c r="V157" s="19">
        <f t="shared" si="13"/>
        <v>7.359999999999999</v>
      </c>
      <c r="W157" s="22">
        <f t="shared" si="14"/>
        <v>2.1899999999999995</v>
      </c>
      <c r="X157" s="13">
        <f t="shared" si="15"/>
        <v>2.21</v>
      </c>
      <c r="Y157" s="13">
        <f t="shared" si="16"/>
        <v>2.66</v>
      </c>
      <c r="Z157" s="17">
        <f t="shared" si="17"/>
        <v>2.46</v>
      </c>
    </row>
    <row r="158" spans="1:26" ht="12.75">
      <c r="A158" s="8">
        <v>39507</v>
      </c>
      <c r="B158" s="2">
        <v>60</v>
      </c>
      <c r="D158" s="10">
        <v>0</v>
      </c>
      <c r="E158" s="13">
        <v>1.33</v>
      </c>
      <c r="F158" s="34"/>
      <c r="O158" s="17"/>
      <c r="Q158" s="19"/>
      <c r="R158" s="19"/>
      <c r="S158" s="22"/>
      <c r="T158" s="33"/>
      <c r="U158" s="19">
        <f t="shared" si="12"/>
        <v>8.47</v>
      </c>
      <c r="V158" s="19">
        <f t="shared" si="13"/>
        <v>7.369999999999999</v>
      </c>
      <c r="W158" s="22">
        <f t="shared" si="14"/>
        <v>2.1999999999999997</v>
      </c>
      <c r="X158" s="13">
        <f t="shared" si="15"/>
        <v>2.2199999999999998</v>
      </c>
      <c r="Y158" s="13">
        <f t="shared" si="16"/>
        <v>2.67</v>
      </c>
      <c r="Z158" s="17">
        <f t="shared" si="17"/>
        <v>2.4699999999999998</v>
      </c>
    </row>
    <row r="159" spans="1:26" ht="12.75">
      <c r="A159" s="8">
        <v>39508</v>
      </c>
      <c r="B159" s="2">
        <v>61</v>
      </c>
      <c r="D159" s="10">
        <v>0</v>
      </c>
      <c r="E159" s="13">
        <v>1.32</v>
      </c>
      <c r="F159" s="34"/>
      <c r="O159" s="17"/>
      <c r="Q159" s="19"/>
      <c r="R159" s="19"/>
      <c r="T159" s="17"/>
      <c r="U159" s="19">
        <f t="shared" si="12"/>
        <v>8.48</v>
      </c>
      <c r="V159" s="19">
        <f t="shared" si="13"/>
        <v>7.379999999999999</v>
      </c>
      <c r="W159" s="22">
        <f t="shared" si="14"/>
        <v>2.21</v>
      </c>
      <c r="X159" s="13">
        <f t="shared" si="15"/>
        <v>2.2299999999999995</v>
      </c>
      <c r="Y159" s="13">
        <f t="shared" si="16"/>
        <v>2.6799999999999997</v>
      </c>
      <c r="Z159" s="17">
        <f t="shared" si="17"/>
        <v>2.4799999999999995</v>
      </c>
    </row>
    <row r="160" spans="1:26" ht="12.75">
      <c r="A160" s="8">
        <v>39509</v>
      </c>
      <c r="B160" s="2">
        <v>62</v>
      </c>
      <c r="D160" s="10">
        <v>7</v>
      </c>
      <c r="E160" s="13">
        <v>1.34</v>
      </c>
      <c r="F160" s="34"/>
      <c r="O160" s="17"/>
      <c r="Q160" s="19"/>
      <c r="R160" s="19"/>
      <c r="T160" s="17"/>
      <c r="U160" s="19">
        <f t="shared" si="12"/>
        <v>8.46</v>
      </c>
      <c r="V160" s="19">
        <f t="shared" si="13"/>
        <v>7.359999999999999</v>
      </c>
      <c r="W160" s="22">
        <f t="shared" si="14"/>
        <v>2.1899999999999995</v>
      </c>
      <c r="X160" s="13">
        <f t="shared" si="15"/>
        <v>2.21</v>
      </c>
      <c r="Y160" s="13">
        <f t="shared" si="16"/>
        <v>2.66</v>
      </c>
      <c r="Z160" s="17">
        <f t="shared" si="17"/>
        <v>2.46</v>
      </c>
    </row>
    <row r="161" spans="1:26" ht="12.75">
      <c r="A161" s="8">
        <v>39510</v>
      </c>
      <c r="B161" s="2">
        <v>63</v>
      </c>
      <c r="D161" s="10">
        <v>1</v>
      </c>
      <c r="E161" s="13">
        <v>1.35</v>
      </c>
      <c r="F161" s="34">
        <v>7</v>
      </c>
      <c r="G161" s="2">
        <v>1040</v>
      </c>
      <c r="H161" s="13">
        <v>1.02</v>
      </c>
      <c r="I161" s="13">
        <v>1.24</v>
      </c>
      <c r="J161" s="13">
        <v>1.62</v>
      </c>
      <c r="K161" s="13">
        <v>1.52</v>
      </c>
      <c r="L161" s="13">
        <v>1.61</v>
      </c>
      <c r="M161" s="13">
        <v>1.38</v>
      </c>
      <c r="N161" s="13">
        <v>1.16</v>
      </c>
      <c r="O161" s="17">
        <v>0</v>
      </c>
      <c r="P161" s="52">
        <f>R161-0.2</f>
        <v>-1.15</v>
      </c>
      <c r="Q161" s="52">
        <f>R161-0.1</f>
        <v>-1.05</v>
      </c>
      <c r="R161" s="53">
        <v>-0.95</v>
      </c>
      <c r="S161" s="22">
        <f>R161+0.1</f>
        <v>-0.85</v>
      </c>
      <c r="T161" s="33">
        <f>R161+0.2</f>
        <v>-0.75</v>
      </c>
      <c r="U161" s="19">
        <f t="shared" si="12"/>
        <v>8.450000000000001</v>
      </c>
      <c r="V161" s="19">
        <f t="shared" si="13"/>
        <v>7.35</v>
      </c>
      <c r="W161" s="22">
        <f t="shared" si="14"/>
        <v>2.1799999999999997</v>
      </c>
      <c r="X161" s="13">
        <f t="shared" si="15"/>
        <v>2.1999999999999997</v>
      </c>
      <c r="Y161" s="13">
        <f t="shared" si="16"/>
        <v>2.65</v>
      </c>
      <c r="Z161" s="17">
        <f t="shared" si="17"/>
        <v>2.4499999999999997</v>
      </c>
    </row>
    <row r="162" spans="1:26" ht="12.75">
      <c r="A162" s="8">
        <v>39511</v>
      </c>
      <c r="B162" s="2">
        <v>64</v>
      </c>
      <c r="D162" s="10">
        <v>6</v>
      </c>
      <c r="E162" s="13">
        <v>1.33</v>
      </c>
      <c r="F162" s="34"/>
      <c r="O162" s="17"/>
      <c r="Q162" s="19"/>
      <c r="R162" s="19"/>
      <c r="T162" s="17"/>
      <c r="U162" s="19">
        <f t="shared" si="12"/>
        <v>8.47</v>
      </c>
      <c r="V162" s="19">
        <f t="shared" si="13"/>
        <v>7.369999999999999</v>
      </c>
      <c r="W162" s="22">
        <f t="shared" si="14"/>
        <v>2.1999999999999997</v>
      </c>
      <c r="X162" s="13">
        <f t="shared" si="15"/>
        <v>2.2199999999999998</v>
      </c>
      <c r="Y162" s="13">
        <f t="shared" si="16"/>
        <v>2.67</v>
      </c>
      <c r="Z162" s="17">
        <f t="shared" si="17"/>
        <v>2.4699999999999998</v>
      </c>
    </row>
    <row r="163" spans="1:26" ht="12.75">
      <c r="A163" s="8">
        <v>39512</v>
      </c>
      <c r="B163" s="2">
        <v>65</v>
      </c>
      <c r="D163" s="10">
        <v>4</v>
      </c>
      <c r="E163" s="13">
        <v>1.39</v>
      </c>
      <c r="F163" s="34"/>
      <c r="O163" s="17"/>
      <c r="R163" s="19"/>
      <c r="S163" s="22"/>
      <c r="T163" s="33"/>
      <c r="U163" s="19">
        <f t="shared" si="12"/>
        <v>8.41</v>
      </c>
      <c r="V163" s="19">
        <f t="shared" si="13"/>
        <v>7.31</v>
      </c>
      <c r="W163" s="22">
        <f t="shared" si="14"/>
        <v>2.1399999999999997</v>
      </c>
      <c r="X163" s="13">
        <f t="shared" si="15"/>
        <v>2.16</v>
      </c>
      <c r="Y163" s="13">
        <f t="shared" si="16"/>
        <v>2.6100000000000003</v>
      </c>
      <c r="Z163" s="17">
        <f t="shared" si="17"/>
        <v>2.41</v>
      </c>
    </row>
    <row r="164" spans="1:26" ht="12.75">
      <c r="A164" s="8">
        <v>39513</v>
      </c>
      <c r="B164" s="2">
        <v>66</v>
      </c>
      <c r="D164" s="10">
        <v>0</v>
      </c>
      <c r="E164" s="13">
        <v>1.38</v>
      </c>
      <c r="F164" s="34"/>
      <c r="O164" s="17"/>
      <c r="Q164" s="19"/>
      <c r="R164" s="19"/>
      <c r="T164" s="17"/>
      <c r="U164" s="19">
        <f t="shared" si="12"/>
        <v>8.420000000000002</v>
      </c>
      <c r="V164" s="19">
        <f t="shared" si="13"/>
        <v>7.319999999999999</v>
      </c>
      <c r="W164" s="22">
        <f t="shared" si="14"/>
        <v>2.15</v>
      </c>
      <c r="X164" s="13">
        <f t="shared" si="15"/>
        <v>2.17</v>
      </c>
      <c r="Y164" s="13">
        <f t="shared" si="16"/>
        <v>2.62</v>
      </c>
      <c r="Z164" s="17">
        <f t="shared" si="17"/>
        <v>2.42</v>
      </c>
    </row>
    <row r="165" spans="1:26" ht="12.75">
      <c r="A165" s="8">
        <v>39514</v>
      </c>
      <c r="B165" s="2">
        <v>67</v>
      </c>
      <c r="D165" s="10">
        <v>0</v>
      </c>
      <c r="E165" s="13">
        <v>1.34</v>
      </c>
      <c r="F165" s="34"/>
      <c r="O165" s="17"/>
      <c r="Q165" s="19"/>
      <c r="R165" s="19"/>
      <c r="T165" s="17"/>
      <c r="U165" s="19">
        <f t="shared" si="12"/>
        <v>8.46</v>
      </c>
      <c r="V165" s="19">
        <f t="shared" si="13"/>
        <v>7.359999999999999</v>
      </c>
      <c r="W165" s="22">
        <f t="shared" si="14"/>
        <v>2.1899999999999995</v>
      </c>
      <c r="X165" s="13">
        <f t="shared" si="15"/>
        <v>2.21</v>
      </c>
      <c r="Y165" s="13">
        <f t="shared" si="16"/>
        <v>2.66</v>
      </c>
      <c r="Z165" s="17">
        <f t="shared" si="17"/>
        <v>2.46</v>
      </c>
    </row>
    <row r="166" spans="1:26" ht="12.75">
      <c r="A166" s="8">
        <v>39515</v>
      </c>
      <c r="B166" s="2">
        <v>68</v>
      </c>
      <c r="D166" s="10">
        <v>3</v>
      </c>
      <c r="E166" s="13">
        <v>1.3</v>
      </c>
      <c r="F166" s="34"/>
      <c r="O166" s="17"/>
      <c r="Q166" s="19"/>
      <c r="R166" s="19"/>
      <c r="T166" s="17"/>
      <c r="U166" s="19">
        <f t="shared" si="12"/>
        <v>8.5</v>
      </c>
      <c r="V166" s="19">
        <f t="shared" si="13"/>
        <v>7.3999999999999995</v>
      </c>
      <c r="W166" s="22">
        <f t="shared" si="14"/>
        <v>2.2299999999999995</v>
      </c>
      <c r="X166" s="13">
        <f t="shared" si="15"/>
        <v>2.25</v>
      </c>
      <c r="Y166" s="13">
        <f t="shared" si="16"/>
        <v>2.7</v>
      </c>
      <c r="Z166" s="17">
        <f t="shared" si="17"/>
        <v>2.5</v>
      </c>
    </row>
    <row r="167" spans="1:26" ht="12.75">
      <c r="A167" s="8">
        <v>39516</v>
      </c>
      <c r="B167" s="2">
        <v>69</v>
      </c>
      <c r="D167" s="10">
        <v>0</v>
      </c>
      <c r="E167" s="13">
        <v>1.39</v>
      </c>
      <c r="F167" s="34"/>
      <c r="O167" s="17"/>
      <c r="Q167" s="19"/>
      <c r="R167" s="19"/>
      <c r="T167" s="17"/>
      <c r="U167" s="19">
        <f t="shared" si="12"/>
        <v>8.41</v>
      </c>
      <c r="V167" s="19">
        <f t="shared" si="13"/>
        <v>7.31</v>
      </c>
      <c r="W167" s="22">
        <f t="shared" si="14"/>
        <v>2.1399999999999997</v>
      </c>
      <c r="X167" s="13">
        <f t="shared" si="15"/>
        <v>2.16</v>
      </c>
      <c r="Y167" s="13">
        <f t="shared" si="16"/>
        <v>2.6100000000000003</v>
      </c>
      <c r="Z167" s="17">
        <f t="shared" si="17"/>
        <v>2.41</v>
      </c>
    </row>
    <row r="168" spans="1:26" ht="12.75">
      <c r="A168" s="8">
        <v>39517</v>
      </c>
      <c r="B168" s="2">
        <v>70</v>
      </c>
      <c r="D168" s="10">
        <v>2</v>
      </c>
      <c r="E168" s="13">
        <v>1.39</v>
      </c>
      <c r="F168" s="34"/>
      <c r="O168" s="17"/>
      <c r="Q168" s="19"/>
      <c r="R168" s="19"/>
      <c r="T168" s="17"/>
      <c r="U168" s="19">
        <f t="shared" si="12"/>
        <v>8.41</v>
      </c>
      <c r="V168" s="19">
        <f t="shared" si="13"/>
        <v>7.31</v>
      </c>
      <c r="W168" s="22">
        <f t="shared" si="14"/>
        <v>2.1399999999999997</v>
      </c>
      <c r="X168" s="13">
        <f t="shared" si="15"/>
        <v>2.16</v>
      </c>
      <c r="Y168" s="13">
        <f t="shared" si="16"/>
        <v>2.6100000000000003</v>
      </c>
      <c r="Z168" s="17">
        <f t="shared" si="17"/>
        <v>2.41</v>
      </c>
    </row>
    <row r="169" spans="1:26" ht="12.75">
      <c r="A169" s="8">
        <v>39518</v>
      </c>
      <c r="B169" s="2">
        <v>71</v>
      </c>
      <c r="D169" s="10">
        <v>0</v>
      </c>
      <c r="E169" s="13">
        <v>1.37</v>
      </c>
      <c r="F169" s="34"/>
      <c r="O169" s="17"/>
      <c r="Q169" s="19"/>
      <c r="R169" s="19"/>
      <c r="T169" s="17"/>
      <c r="U169" s="19">
        <f t="shared" si="12"/>
        <v>8.43</v>
      </c>
      <c r="V169" s="19">
        <f t="shared" si="13"/>
        <v>7.329999999999999</v>
      </c>
      <c r="W169" s="22">
        <f t="shared" si="14"/>
        <v>2.1599999999999997</v>
      </c>
      <c r="X169" s="13">
        <f t="shared" si="15"/>
        <v>2.1799999999999997</v>
      </c>
      <c r="Y169" s="13">
        <f t="shared" si="16"/>
        <v>2.63</v>
      </c>
      <c r="Z169" s="17">
        <f t="shared" si="17"/>
        <v>2.4299999999999997</v>
      </c>
    </row>
    <row r="170" spans="1:26" ht="12.75">
      <c r="A170" s="8">
        <v>39519</v>
      </c>
      <c r="B170" s="2">
        <v>72</v>
      </c>
      <c r="D170" s="10">
        <v>4</v>
      </c>
      <c r="E170" s="13">
        <v>1.33</v>
      </c>
      <c r="F170" s="34"/>
      <c r="O170" s="17"/>
      <c r="R170" s="19"/>
      <c r="S170" s="22"/>
      <c r="T170" s="33"/>
      <c r="U170" s="19">
        <f t="shared" si="12"/>
        <v>8.47</v>
      </c>
      <c r="V170" s="19">
        <f t="shared" si="13"/>
        <v>7.369999999999999</v>
      </c>
      <c r="W170" s="22">
        <f t="shared" si="14"/>
        <v>2.1999999999999997</v>
      </c>
      <c r="X170" s="13">
        <f t="shared" si="15"/>
        <v>2.2199999999999998</v>
      </c>
      <c r="Y170" s="13">
        <f t="shared" si="16"/>
        <v>2.67</v>
      </c>
      <c r="Z170" s="17">
        <f t="shared" si="17"/>
        <v>2.4699999999999998</v>
      </c>
    </row>
    <row r="171" spans="1:26" ht="12.75">
      <c r="A171" s="8">
        <v>39520</v>
      </c>
      <c r="B171" s="2">
        <v>73</v>
      </c>
      <c r="D171" s="10">
        <v>2</v>
      </c>
      <c r="E171" s="13">
        <v>1.34</v>
      </c>
      <c r="F171" s="34"/>
      <c r="G171" s="2">
        <v>1045</v>
      </c>
      <c r="H171" s="13">
        <v>1.01</v>
      </c>
      <c r="I171" s="13">
        <v>1.22</v>
      </c>
      <c r="J171" s="13">
        <v>1.64</v>
      </c>
      <c r="K171" s="13">
        <v>1.46</v>
      </c>
      <c r="L171" s="13">
        <v>1.61</v>
      </c>
      <c r="M171" s="13">
        <v>1.34</v>
      </c>
      <c r="N171" s="13">
        <v>1.15</v>
      </c>
      <c r="O171" s="17">
        <v>0</v>
      </c>
      <c r="P171" s="52">
        <f>R171-0.2</f>
        <v>-1.2</v>
      </c>
      <c r="Q171" s="52">
        <f>R171-0.1</f>
        <v>-1.1</v>
      </c>
      <c r="R171" s="53">
        <v>-1</v>
      </c>
      <c r="S171" s="22">
        <f>R171+0.1</f>
        <v>-0.9</v>
      </c>
      <c r="T171" s="33">
        <f>R171+0.2</f>
        <v>-0.8</v>
      </c>
      <c r="U171" s="19">
        <f t="shared" si="12"/>
        <v>8.46</v>
      </c>
      <c r="V171" s="19">
        <f t="shared" si="13"/>
        <v>7.359999999999999</v>
      </c>
      <c r="W171" s="22">
        <f t="shared" si="14"/>
        <v>2.1899999999999995</v>
      </c>
      <c r="X171" s="13">
        <f t="shared" si="15"/>
        <v>2.21</v>
      </c>
      <c r="Y171" s="13">
        <f t="shared" si="16"/>
        <v>2.66</v>
      </c>
      <c r="Z171" s="17">
        <f t="shared" si="17"/>
        <v>2.46</v>
      </c>
    </row>
    <row r="172" spans="1:26" ht="12.75">
      <c r="A172" s="8">
        <v>39521</v>
      </c>
      <c r="B172" s="2">
        <v>74</v>
      </c>
      <c r="D172" s="10">
        <v>5</v>
      </c>
      <c r="E172" s="13">
        <v>1.33</v>
      </c>
      <c r="F172" s="34"/>
      <c r="O172" s="17"/>
      <c r="Q172" s="19"/>
      <c r="R172" s="19"/>
      <c r="S172" s="22"/>
      <c r="T172" s="33"/>
      <c r="U172" s="19">
        <f t="shared" si="12"/>
        <v>8.47</v>
      </c>
      <c r="V172" s="19">
        <f t="shared" si="13"/>
        <v>7.369999999999999</v>
      </c>
      <c r="W172" s="22">
        <f t="shared" si="14"/>
        <v>2.1999999999999997</v>
      </c>
      <c r="X172" s="13">
        <f t="shared" si="15"/>
        <v>2.2199999999999998</v>
      </c>
      <c r="Y172" s="13">
        <f t="shared" si="16"/>
        <v>2.67</v>
      </c>
      <c r="Z172" s="17">
        <f t="shared" si="17"/>
        <v>2.4699999999999998</v>
      </c>
    </row>
    <row r="173" spans="1:26" ht="12.75">
      <c r="A173" s="8">
        <v>39522</v>
      </c>
      <c r="B173" s="2">
        <v>75</v>
      </c>
      <c r="D173" s="10">
        <v>1</v>
      </c>
      <c r="E173" s="13">
        <v>1.33</v>
      </c>
      <c r="F173" s="34"/>
      <c r="O173" s="17"/>
      <c r="R173" s="19"/>
      <c r="S173" s="22"/>
      <c r="T173" s="33"/>
      <c r="U173" s="19">
        <f t="shared" si="12"/>
        <v>8.47</v>
      </c>
      <c r="V173" s="19">
        <f t="shared" si="13"/>
        <v>7.369999999999999</v>
      </c>
      <c r="W173" s="22">
        <f t="shared" si="14"/>
        <v>2.1999999999999997</v>
      </c>
      <c r="X173" s="13">
        <f t="shared" si="15"/>
        <v>2.2199999999999998</v>
      </c>
      <c r="Y173" s="13">
        <f t="shared" si="16"/>
        <v>2.67</v>
      </c>
      <c r="Z173" s="17">
        <f t="shared" si="17"/>
        <v>2.4699999999999998</v>
      </c>
    </row>
    <row r="174" spans="1:26" ht="12.75">
      <c r="A174" s="8">
        <v>39523</v>
      </c>
      <c r="B174" s="2">
        <v>76</v>
      </c>
      <c r="C174" s="2">
        <v>1</v>
      </c>
      <c r="D174" s="10">
        <v>3</v>
      </c>
      <c r="E174" s="13">
        <v>1.35</v>
      </c>
      <c r="F174" s="34"/>
      <c r="O174" s="17"/>
      <c r="Q174" s="19"/>
      <c r="R174" s="19"/>
      <c r="T174" s="17"/>
      <c r="U174" s="19">
        <f t="shared" si="12"/>
        <v>8.450000000000001</v>
      </c>
      <c r="V174" s="19">
        <f t="shared" si="13"/>
        <v>7.35</v>
      </c>
      <c r="W174" s="22">
        <f t="shared" si="14"/>
        <v>2.1799999999999997</v>
      </c>
      <c r="X174" s="13">
        <f t="shared" si="15"/>
        <v>2.1999999999999997</v>
      </c>
      <c r="Y174" s="13">
        <f t="shared" si="16"/>
        <v>2.65</v>
      </c>
      <c r="Z174" s="17">
        <f t="shared" si="17"/>
        <v>2.4499999999999997</v>
      </c>
    </row>
    <row r="175" spans="1:26" ht="12.75">
      <c r="A175" s="8">
        <v>39524</v>
      </c>
      <c r="B175" s="2">
        <v>77</v>
      </c>
      <c r="D175" s="10">
        <v>3</v>
      </c>
      <c r="E175" s="13">
        <v>1.42</v>
      </c>
      <c r="F175" s="34"/>
      <c r="O175" s="17"/>
      <c r="Q175" s="19"/>
      <c r="R175" s="19"/>
      <c r="T175" s="17"/>
      <c r="U175" s="19">
        <f t="shared" si="12"/>
        <v>8.38</v>
      </c>
      <c r="V175" s="19">
        <f t="shared" si="13"/>
        <v>7.279999999999999</v>
      </c>
      <c r="W175" s="22">
        <f t="shared" si="14"/>
        <v>2.11</v>
      </c>
      <c r="X175" s="13">
        <f t="shared" si="15"/>
        <v>2.13</v>
      </c>
      <c r="Y175" s="13">
        <f t="shared" si="16"/>
        <v>2.58</v>
      </c>
      <c r="Z175" s="17">
        <f t="shared" si="17"/>
        <v>2.38</v>
      </c>
    </row>
    <row r="176" spans="1:26" ht="12.75">
      <c r="A176" s="8">
        <v>39525</v>
      </c>
      <c r="B176" s="2">
        <v>78</v>
      </c>
      <c r="D176" s="10">
        <v>0</v>
      </c>
      <c r="E176" s="13">
        <v>1.36</v>
      </c>
      <c r="F176" s="34"/>
      <c r="O176" s="17"/>
      <c r="Q176" s="19"/>
      <c r="R176" s="19"/>
      <c r="T176" s="17"/>
      <c r="U176" s="19">
        <f t="shared" si="12"/>
        <v>8.440000000000001</v>
      </c>
      <c r="V176" s="19">
        <f t="shared" si="13"/>
        <v>7.339999999999999</v>
      </c>
      <c r="W176" s="22">
        <f t="shared" si="14"/>
        <v>2.17</v>
      </c>
      <c r="X176" s="13">
        <f t="shared" si="15"/>
        <v>2.1899999999999995</v>
      </c>
      <c r="Y176" s="13">
        <f t="shared" si="16"/>
        <v>2.6399999999999997</v>
      </c>
      <c r="Z176" s="17">
        <f t="shared" si="17"/>
        <v>2.4399999999999995</v>
      </c>
    </row>
    <row r="177" spans="1:26" ht="12.75">
      <c r="A177" s="8">
        <v>39526</v>
      </c>
      <c r="B177" s="2">
        <v>79</v>
      </c>
      <c r="D177" s="10">
        <v>0</v>
      </c>
      <c r="E177" s="13">
        <v>1.36</v>
      </c>
      <c r="F177" s="34"/>
      <c r="O177" s="17"/>
      <c r="R177" s="19"/>
      <c r="S177" s="22"/>
      <c r="T177" s="33"/>
      <c r="U177" s="19">
        <f t="shared" si="12"/>
        <v>8.440000000000001</v>
      </c>
      <c r="V177" s="19">
        <f t="shared" si="13"/>
        <v>7.339999999999999</v>
      </c>
      <c r="W177" s="22">
        <f t="shared" si="14"/>
        <v>2.17</v>
      </c>
      <c r="X177" s="13">
        <f t="shared" si="15"/>
        <v>2.1899999999999995</v>
      </c>
      <c r="Y177" s="13">
        <f t="shared" si="16"/>
        <v>2.6399999999999997</v>
      </c>
      <c r="Z177" s="17">
        <f t="shared" si="17"/>
        <v>2.4399999999999995</v>
      </c>
    </row>
    <row r="178" spans="1:26" ht="12.75">
      <c r="A178" s="8">
        <v>39527</v>
      </c>
      <c r="B178" s="2">
        <v>80</v>
      </c>
      <c r="D178" s="10">
        <v>4</v>
      </c>
      <c r="E178" s="13">
        <v>1.39</v>
      </c>
      <c r="F178" s="34"/>
      <c r="O178" s="17"/>
      <c r="Q178" s="19"/>
      <c r="R178" s="19"/>
      <c r="T178" s="17"/>
      <c r="U178" s="19">
        <f t="shared" si="12"/>
        <v>8.41</v>
      </c>
      <c r="V178" s="19">
        <f t="shared" si="13"/>
        <v>7.31</v>
      </c>
      <c r="W178" s="22">
        <f t="shared" si="14"/>
        <v>2.1399999999999997</v>
      </c>
      <c r="X178" s="13">
        <f t="shared" si="15"/>
        <v>2.16</v>
      </c>
      <c r="Y178" s="13">
        <f t="shared" si="16"/>
        <v>2.6100000000000003</v>
      </c>
      <c r="Z178" s="17">
        <f t="shared" si="17"/>
        <v>2.41</v>
      </c>
    </row>
    <row r="179" spans="1:26" ht="12.75">
      <c r="A179" s="8">
        <v>39528</v>
      </c>
      <c r="B179" s="2">
        <v>81</v>
      </c>
      <c r="D179" s="10">
        <v>0</v>
      </c>
      <c r="E179" s="13">
        <v>1.37</v>
      </c>
      <c r="F179" s="34"/>
      <c r="O179" s="17"/>
      <c r="Q179" s="19"/>
      <c r="R179" s="19"/>
      <c r="T179" s="17"/>
      <c r="U179" s="19">
        <f t="shared" si="12"/>
        <v>8.43</v>
      </c>
      <c r="V179" s="19">
        <f t="shared" si="13"/>
        <v>7.329999999999999</v>
      </c>
      <c r="W179" s="22">
        <f t="shared" si="14"/>
        <v>2.1599999999999997</v>
      </c>
      <c r="X179" s="13">
        <f t="shared" si="15"/>
        <v>2.1799999999999997</v>
      </c>
      <c r="Y179" s="13">
        <f t="shared" si="16"/>
        <v>2.63</v>
      </c>
      <c r="Z179" s="17">
        <f t="shared" si="17"/>
        <v>2.4299999999999997</v>
      </c>
    </row>
    <row r="180" spans="1:26" ht="12.75">
      <c r="A180" s="8">
        <v>39529</v>
      </c>
      <c r="B180" s="2">
        <v>82</v>
      </c>
      <c r="D180" s="10">
        <v>0</v>
      </c>
      <c r="E180" s="13">
        <v>1.37</v>
      </c>
      <c r="F180" s="34"/>
      <c r="O180" s="17"/>
      <c r="Q180" s="19"/>
      <c r="R180" s="19"/>
      <c r="S180" s="22"/>
      <c r="T180" s="33"/>
      <c r="U180" s="19">
        <f t="shared" si="12"/>
        <v>8.43</v>
      </c>
      <c r="V180" s="19">
        <f t="shared" si="13"/>
        <v>7.329999999999999</v>
      </c>
      <c r="W180" s="22">
        <f t="shared" si="14"/>
        <v>2.1599999999999997</v>
      </c>
      <c r="X180" s="13">
        <f t="shared" si="15"/>
        <v>2.1799999999999997</v>
      </c>
      <c r="Y180" s="13">
        <f t="shared" si="16"/>
        <v>2.63</v>
      </c>
      <c r="Z180" s="17">
        <f t="shared" si="17"/>
        <v>2.4299999999999997</v>
      </c>
    </row>
    <row r="181" spans="1:26" ht="12.75">
      <c r="A181" s="8">
        <v>39530</v>
      </c>
      <c r="B181" s="2">
        <v>83</v>
      </c>
      <c r="D181" s="10">
        <v>0</v>
      </c>
      <c r="E181" s="13">
        <v>1.36</v>
      </c>
      <c r="F181" s="34">
        <v>9</v>
      </c>
      <c r="G181" s="2">
        <v>1050</v>
      </c>
      <c r="H181" s="13">
        <v>0.99</v>
      </c>
      <c r="I181" s="13">
        <v>1.3</v>
      </c>
      <c r="J181" s="13">
        <v>1.62</v>
      </c>
      <c r="K181" s="13">
        <v>1.47</v>
      </c>
      <c r="L181" s="13">
        <v>1.6</v>
      </c>
      <c r="M181" s="13">
        <v>1.3</v>
      </c>
      <c r="N181" s="13">
        <v>1.14</v>
      </c>
      <c r="O181" s="17">
        <v>0</v>
      </c>
      <c r="P181" s="52">
        <f>R181-0.2</f>
        <v>-1.16</v>
      </c>
      <c r="Q181" s="52">
        <f>R181-0.1</f>
        <v>-1.06</v>
      </c>
      <c r="R181" s="53">
        <v>-0.96</v>
      </c>
      <c r="S181" s="22">
        <f>R181+0.1</f>
        <v>-0.86</v>
      </c>
      <c r="T181" s="33">
        <f>R181+0.2</f>
        <v>-0.76</v>
      </c>
      <c r="U181" s="19">
        <f t="shared" si="12"/>
        <v>8.440000000000001</v>
      </c>
      <c r="V181" s="19">
        <f t="shared" si="13"/>
        <v>7.339999999999999</v>
      </c>
      <c r="W181" s="22">
        <f t="shared" si="14"/>
        <v>2.17</v>
      </c>
      <c r="X181" s="13">
        <f t="shared" si="15"/>
        <v>2.1899999999999995</v>
      </c>
      <c r="Y181" s="13">
        <f t="shared" si="16"/>
        <v>2.6399999999999997</v>
      </c>
      <c r="Z181" s="17">
        <f t="shared" si="17"/>
        <v>2.4399999999999995</v>
      </c>
    </row>
    <row r="182" spans="1:26" ht="12.75">
      <c r="A182" s="8">
        <v>39531</v>
      </c>
      <c r="B182" s="2">
        <v>84</v>
      </c>
      <c r="D182" s="10">
        <v>0</v>
      </c>
      <c r="E182" s="13">
        <v>1.36</v>
      </c>
      <c r="F182" s="34"/>
      <c r="O182" s="17"/>
      <c r="Q182" s="19"/>
      <c r="R182" s="19"/>
      <c r="T182" s="17"/>
      <c r="U182" s="19">
        <f t="shared" si="12"/>
        <v>8.440000000000001</v>
      </c>
      <c r="V182" s="19">
        <f t="shared" si="13"/>
        <v>7.339999999999999</v>
      </c>
      <c r="W182" s="22">
        <f t="shared" si="14"/>
        <v>2.17</v>
      </c>
      <c r="X182" s="13">
        <f t="shared" si="15"/>
        <v>2.1899999999999995</v>
      </c>
      <c r="Y182" s="13">
        <f t="shared" si="16"/>
        <v>2.6399999999999997</v>
      </c>
      <c r="Z182" s="17">
        <f t="shared" si="17"/>
        <v>2.4399999999999995</v>
      </c>
    </row>
    <row r="183" spans="1:26" ht="12.75">
      <c r="A183" s="8">
        <v>39532</v>
      </c>
      <c r="B183" s="2">
        <v>85</v>
      </c>
      <c r="D183" s="10">
        <v>0</v>
      </c>
      <c r="E183" s="13">
        <v>1.35</v>
      </c>
      <c r="F183" s="34"/>
      <c r="O183" s="17"/>
      <c r="Q183" s="19"/>
      <c r="R183" s="19"/>
      <c r="T183" s="17"/>
      <c r="U183" s="19">
        <f t="shared" si="12"/>
        <v>8.450000000000001</v>
      </c>
      <c r="V183" s="19">
        <f t="shared" si="13"/>
        <v>7.35</v>
      </c>
      <c r="W183" s="22">
        <f t="shared" si="14"/>
        <v>2.1799999999999997</v>
      </c>
      <c r="X183" s="13">
        <f t="shared" si="15"/>
        <v>2.1999999999999997</v>
      </c>
      <c r="Y183" s="13">
        <f t="shared" si="16"/>
        <v>2.65</v>
      </c>
      <c r="Z183" s="17">
        <f t="shared" si="17"/>
        <v>2.4499999999999997</v>
      </c>
    </row>
    <row r="184" spans="1:26" ht="12.75">
      <c r="A184" s="8">
        <v>39533</v>
      </c>
      <c r="B184" s="2">
        <v>86</v>
      </c>
      <c r="D184" s="10">
        <v>0</v>
      </c>
      <c r="E184" s="13">
        <v>1.35</v>
      </c>
      <c r="F184" s="34"/>
      <c r="O184" s="17"/>
      <c r="R184" s="19"/>
      <c r="S184" s="22"/>
      <c r="T184" s="33"/>
      <c r="U184" s="19">
        <f t="shared" si="12"/>
        <v>8.450000000000001</v>
      </c>
      <c r="V184" s="19">
        <f t="shared" si="13"/>
        <v>7.35</v>
      </c>
      <c r="W184" s="22">
        <f t="shared" si="14"/>
        <v>2.1799999999999997</v>
      </c>
      <c r="X184" s="13">
        <f t="shared" si="15"/>
        <v>2.1999999999999997</v>
      </c>
      <c r="Y184" s="13">
        <f t="shared" si="16"/>
        <v>2.65</v>
      </c>
      <c r="Z184" s="17">
        <f t="shared" si="17"/>
        <v>2.4499999999999997</v>
      </c>
    </row>
    <row r="185" spans="1:26" ht="12.75">
      <c r="A185" s="8">
        <v>39534</v>
      </c>
      <c r="B185" s="2">
        <v>87</v>
      </c>
      <c r="C185" s="2">
        <v>2</v>
      </c>
      <c r="D185" s="10">
        <v>0</v>
      </c>
      <c r="E185" s="13">
        <v>1.33</v>
      </c>
      <c r="F185" s="34"/>
      <c r="O185" s="17"/>
      <c r="Q185" s="19"/>
      <c r="R185" s="19"/>
      <c r="S185" s="22"/>
      <c r="T185" s="33"/>
      <c r="U185" s="19">
        <f t="shared" si="12"/>
        <v>8.47</v>
      </c>
      <c r="V185" s="19">
        <f t="shared" si="13"/>
        <v>7.369999999999999</v>
      </c>
      <c r="W185" s="22">
        <f t="shared" si="14"/>
        <v>2.1999999999999997</v>
      </c>
      <c r="X185" s="13">
        <f t="shared" si="15"/>
        <v>2.2199999999999998</v>
      </c>
      <c r="Y185" s="13">
        <f t="shared" si="16"/>
        <v>2.67</v>
      </c>
      <c r="Z185" s="17">
        <f t="shared" si="17"/>
        <v>2.4699999999999998</v>
      </c>
    </row>
    <row r="186" spans="1:26" ht="12.75">
      <c r="A186" s="8">
        <v>39535</v>
      </c>
      <c r="B186" s="2">
        <v>88</v>
      </c>
      <c r="C186" s="2">
        <v>2</v>
      </c>
      <c r="D186" s="10">
        <v>0</v>
      </c>
      <c r="E186" s="13">
        <v>1.33</v>
      </c>
      <c r="F186" s="34"/>
      <c r="O186" s="17"/>
      <c r="Q186" s="19"/>
      <c r="R186" s="19"/>
      <c r="T186" s="17"/>
      <c r="U186" s="19">
        <f t="shared" si="12"/>
        <v>8.47</v>
      </c>
      <c r="V186" s="19">
        <f t="shared" si="13"/>
        <v>7.369999999999999</v>
      </c>
      <c r="W186" s="22">
        <f t="shared" si="14"/>
        <v>2.1999999999999997</v>
      </c>
      <c r="X186" s="13">
        <f t="shared" si="15"/>
        <v>2.2199999999999998</v>
      </c>
      <c r="Y186" s="13">
        <f t="shared" si="16"/>
        <v>2.67</v>
      </c>
      <c r="Z186" s="17">
        <f t="shared" si="17"/>
        <v>2.4699999999999998</v>
      </c>
    </row>
    <row r="187" spans="1:26" ht="12.75">
      <c r="A187" s="8">
        <v>39536</v>
      </c>
      <c r="B187" s="2">
        <v>89</v>
      </c>
      <c r="D187" s="10">
        <v>4</v>
      </c>
      <c r="E187" s="13">
        <v>1.33</v>
      </c>
      <c r="F187" s="34"/>
      <c r="O187" s="17"/>
      <c r="Q187" s="19"/>
      <c r="R187" s="19"/>
      <c r="T187" s="17"/>
      <c r="U187" s="19">
        <f t="shared" si="12"/>
        <v>8.47</v>
      </c>
      <c r="V187" s="19">
        <f t="shared" si="13"/>
        <v>7.369999999999999</v>
      </c>
      <c r="W187" s="22">
        <f t="shared" si="14"/>
        <v>2.1999999999999997</v>
      </c>
      <c r="X187" s="13">
        <f t="shared" si="15"/>
        <v>2.2199999999999998</v>
      </c>
      <c r="Y187" s="13">
        <f t="shared" si="16"/>
        <v>2.67</v>
      </c>
      <c r="Z187" s="17">
        <f t="shared" si="17"/>
        <v>2.4699999999999998</v>
      </c>
    </row>
    <row r="188" spans="1:26" ht="12.75">
      <c r="A188" s="8">
        <v>39537</v>
      </c>
      <c r="B188" s="2">
        <v>90</v>
      </c>
      <c r="C188" s="2">
        <v>3</v>
      </c>
      <c r="D188" s="10">
        <v>11</v>
      </c>
      <c r="E188" s="13">
        <v>1.33</v>
      </c>
      <c r="F188" s="34"/>
      <c r="O188" s="17"/>
      <c r="Q188" s="19"/>
      <c r="R188" s="19"/>
      <c r="T188" s="17"/>
      <c r="U188" s="19">
        <f t="shared" si="12"/>
        <v>8.47</v>
      </c>
      <c r="V188" s="19">
        <f t="shared" si="13"/>
        <v>7.369999999999999</v>
      </c>
      <c r="W188" s="22">
        <f t="shared" si="14"/>
        <v>2.1999999999999997</v>
      </c>
      <c r="X188" s="13">
        <f t="shared" si="15"/>
        <v>2.2199999999999998</v>
      </c>
      <c r="Y188" s="13">
        <f t="shared" si="16"/>
        <v>2.67</v>
      </c>
      <c r="Z188" s="17">
        <f t="shared" si="17"/>
        <v>2.4699999999999998</v>
      </c>
    </row>
    <row r="189" spans="1:26" ht="12.75">
      <c r="A189" s="8">
        <v>39538</v>
      </c>
      <c r="B189" s="2">
        <v>91</v>
      </c>
      <c r="D189" s="10">
        <v>12</v>
      </c>
      <c r="E189" s="13">
        <v>1.33</v>
      </c>
      <c r="F189" s="34"/>
      <c r="O189" s="17"/>
      <c r="Q189" s="19"/>
      <c r="R189" s="19"/>
      <c r="T189" s="17"/>
      <c r="U189" s="19">
        <f t="shared" si="12"/>
        <v>8.47</v>
      </c>
      <c r="V189" s="19">
        <f t="shared" si="13"/>
        <v>7.369999999999999</v>
      </c>
      <c r="W189" s="22">
        <f t="shared" si="14"/>
        <v>2.1999999999999997</v>
      </c>
      <c r="X189" s="13">
        <f t="shared" si="15"/>
        <v>2.2199999999999998</v>
      </c>
      <c r="Y189" s="13">
        <f t="shared" si="16"/>
        <v>2.67</v>
      </c>
      <c r="Z189" s="17">
        <f t="shared" si="17"/>
        <v>2.4699999999999998</v>
      </c>
    </row>
    <row r="190" spans="1:26" ht="12.75">
      <c r="A190" s="8">
        <v>39539</v>
      </c>
      <c r="B190" s="2">
        <v>92</v>
      </c>
      <c r="D190" s="10">
        <v>0</v>
      </c>
      <c r="E190" s="13">
        <v>1.39</v>
      </c>
      <c r="F190" s="34"/>
      <c r="O190" s="17"/>
      <c r="Q190" s="19"/>
      <c r="R190" s="19"/>
      <c r="T190" s="17"/>
      <c r="U190" s="19">
        <f t="shared" si="12"/>
        <v>8.41</v>
      </c>
      <c r="V190" s="19">
        <f t="shared" si="13"/>
        <v>7.31</v>
      </c>
      <c r="W190" s="22">
        <f t="shared" si="14"/>
        <v>2.1399999999999997</v>
      </c>
      <c r="X190" s="13">
        <f t="shared" si="15"/>
        <v>2.16</v>
      </c>
      <c r="Y190" s="13">
        <f t="shared" si="16"/>
        <v>2.6100000000000003</v>
      </c>
      <c r="Z190" s="17">
        <f t="shared" si="17"/>
        <v>2.41</v>
      </c>
    </row>
    <row r="191" spans="1:26" ht="12.75">
      <c r="A191" s="8">
        <v>39540</v>
      </c>
      <c r="B191" s="2">
        <v>93</v>
      </c>
      <c r="D191" s="10">
        <v>1</v>
      </c>
      <c r="E191" s="13">
        <v>1.35</v>
      </c>
      <c r="F191" s="34"/>
      <c r="O191" s="17"/>
      <c r="R191" s="19"/>
      <c r="S191" s="22"/>
      <c r="T191" s="33"/>
      <c r="U191" s="19">
        <f t="shared" si="12"/>
        <v>8.450000000000001</v>
      </c>
      <c r="V191" s="19">
        <f t="shared" si="13"/>
        <v>7.35</v>
      </c>
      <c r="W191" s="22">
        <f t="shared" si="14"/>
        <v>2.1799999999999997</v>
      </c>
      <c r="X191" s="13">
        <f t="shared" si="15"/>
        <v>2.1999999999999997</v>
      </c>
      <c r="Y191" s="13">
        <f t="shared" si="16"/>
        <v>2.65</v>
      </c>
      <c r="Z191" s="17">
        <f t="shared" si="17"/>
        <v>2.4499999999999997</v>
      </c>
    </row>
    <row r="192" spans="1:26" ht="12.75">
      <c r="A192" s="8">
        <v>39541</v>
      </c>
      <c r="B192" s="2">
        <v>94</v>
      </c>
      <c r="D192" s="10">
        <v>11</v>
      </c>
      <c r="E192" s="13">
        <v>1.39</v>
      </c>
      <c r="F192" s="34"/>
      <c r="O192" s="17"/>
      <c r="Q192" s="19"/>
      <c r="R192" s="19"/>
      <c r="S192" s="22"/>
      <c r="T192" s="33"/>
      <c r="U192" s="19">
        <f t="shared" si="12"/>
        <v>8.41</v>
      </c>
      <c r="V192" s="19">
        <f t="shared" si="13"/>
        <v>7.31</v>
      </c>
      <c r="W192" s="22">
        <f t="shared" si="14"/>
        <v>2.1399999999999997</v>
      </c>
      <c r="X192" s="13">
        <f t="shared" si="15"/>
        <v>2.16</v>
      </c>
      <c r="Y192" s="13">
        <f t="shared" si="16"/>
        <v>2.6100000000000003</v>
      </c>
      <c r="Z192" s="17">
        <f t="shared" si="17"/>
        <v>2.41</v>
      </c>
    </row>
    <row r="193" spans="1:26" ht="12.75">
      <c r="A193" s="8">
        <v>39542</v>
      </c>
      <c r="B193" s="2">
        <v>95</v>
      </c>
      <c r="D193" s="10">
        <v>0</v>
      </c>
      <c r="E193" s="13">
        <v>1.4</v>
      </c>
      <c r="F193" s="34"/>
      <c r="O193" s="17"/>
      <c r="Q193" s="19"/>
      <c r="R193" s="19"/>
      <c r="T193" s="17"/>
      <c r="U193" s="19">
        <f t="shared" si="12"/>
        <v>8.4</v>
      </c>
      <c r="V193" s="19">
        <f t="shared" si="13"/>
        <v>7.299999999999999</v>
      </c>
      <c r="W193" s="22">
        <f t="shared" si="14"/>
        <v>2.13</v>
      </c>
      <c r="X193" s="13">
        <f t="shared" si="15"/>
        <v>2.15</v>
      </c>
      <c r="Y193" s="13">
        <f t="shared" si="16"/>
        <v>2.6</v>
      </c>
      <c r="Z193" s="17">
        <f t="shared" si="17"/>
        <v>2.4</v>
      </c>
    </row>
    <row r="194" spans="1:26" ht="12.75">
      <c r="A194" s="8">
        <v>39543</v>
      </c>
      <c r="B194" s="2">
        <v>96</v>
      </c>
      <c r="D194" s="10">
        <v>7</v>
      </c>
      <c r="E194" s="13">
        <v>1.31</v>
      </c>
      <c r="F194" s="34"/>
      <c r="O194" s="17"/>
      <c r="Q194" s="19"/>
      <c r="R194" s="19"/>
      <c r="T194" s="17"/>
      <c r="U194" s="19">
        <f t="shared" si="12"/>
        <v>8.49</v>
      </c>
      <c r="V194" s="19">
        <f t="shared" si="13"/>
        <v>7.389999999999999</v>
      </c>
      <c r="W194" s="22">
        <f t="shared" si="14"/>
        <v>2.2199999999999998</v>
      </c>
      <c r="X194" s="13">
        <f t="shared" si="15"/>
        <v>2.2399999999999998</v>
      </c>
      <c r="Y194" s="13">
        <f t="shared" si="16"/>
        <v>2.69</v>
      </c>
      <c r="Z194" s="17">
        <f t="shared" si="17"/>
        <v>2.4899999999999998</v>
      </c>
    </row>
    <row r="195" spans="1:26" ht="12.75">
      <c r="A195" s="8">
        <v>39544</v>
      </c>
      <c r="B195" s="2">
        <v>97</v>
      </c>
      <c r="D195" s="10">
        <v>2</v>
      </c>
      <c r="E195" s="13">
        <v>1.36</v>
      </c>
      <c r="F195" s="34"/>
      <c r="O195" s="17"/>
      <c r="Q195" s="19"/>
      <c r="R195" s="19"/>
      <c r="T195" s="17"/>
      <c r="U195" s="19">
        <f t="shared" si="12"/>
        <v>8.440000000000001</v>
      </c>
      <c r="V195" s="19">
        <f t="shared" si="13"/>
        <v>7.339999999999999</v>
      </c>
      <c r="W195" s="22">
        <f t="shared" si="14"/>
        <v>2.17</v>
      </c>
      <c r="X195" s="13">
        <f t="shared" si="15"/>
        <v>2.1899999999999995</v>
      </c>
      <c r="Y195" s="13">
        <f t="shared" si="16"/>
        <v>2.6399999999999997</v>
      </c>
      <c r="Z195" s="17">
        <f t="shared" si="17"/>
        <v>2.4399999999999995</v>
      </c>
    </row>
    <row r="196" spans="1:26" ht="12.75">
      <c r="A196" s="8">
        <v>39545</v>
      </c>
      <c r="B196" s="2">
        <v>98</v>
      </c>
      <c r="D196" s="10">
        <v>12</v>
      </c>
      <c r="E196" s="13">
        <v>1.47</v>
      </c>
      <c r="F196" s="34"/>
      <c r="O196" s="17"/>
      <c r="Q196" s="19"/>
      <c r="R196" s="19"/>
      <c r="T196" s="17"/>
      <c r="U196" s="19">
        <f t="shared" si="12"/>
        <v>8.33</v>
      </c>
      <c r="V196" s="19">
        <f t="shared" si="13"/>
        <v>7.2299999999999995</v>
      </c>
      <c r="W196" s="22">
        <f t="shared" si="14"/>
        <v>2.0599999999999996</v>
      </c>
      <c r="X196" s="13">
        <f t="shared" si="15"/>
        <v>2.08</v>
      </c>
      <c r="Y196" s="13">
        <f t="shared" si="16"/>
        <v>2.5300000000000002</v>
      </c>
      <c r="Z196" s="17">
        <f t="shared" si="17"/>
        <v>2.33</v>
      </c>
    </row>
    <row r="197" spans="1:26" ht="12.75">
      <c r="A197" s="8">
        <v>39546</v>
      </c>
      <c r="B197" s="2">
        <v>99</v>
      </c>
      <c r="D197" s="10">
        <v>0</v>
      </c>
      <c r="E197" s="13">
        <v>1.4</v>
      </c>
      <c r="F197" s="34">
        <v>12</v>
      </c>
      <c r="G197" s="2">
        <v>1125</v>
      </c>
      <c r="H197" s="13">
        <v>0.99</v>
      </c>
      <c r="I197" s="13">
        <v>1.33</v>
      </c>
      <c r="J197" s="13">
        <v>1.71</v>
      </c>
      <c r="K197" s="13">
        <v>1.54</v>
      </c>
      <c r="L197" s="13">
        <v>1.69</v>
      </c>
      <c r="M197" s="13">
        <v>1.43</v>
      </c>
      <c r="N197" s="13">
        <v>1.24</v>
      </c>
      <c r="O197" s="17">
        <v>0</v>
      </c>
      <c r="P197" s="52">
        <f>R197-0.2</f>
        <v>-1.27</v>
      </c>
      <c r="Q197" s="52">
        <f>R197-0.1</f>
        <v>-1.1700000000000002</v>
      </c>
      <c r="R197" s="53">
        <v>-1.07</v>
      </c>
      <c r="S197" s="22">
        <f>R197+0.1</f>
        <v>-0.9700000000000001</v>
      </c>
      <c r="T197" s="33">
        <f>R197+0.2</f>
        <v>-0.8700000000000001</v>
      </c>
      <c r="U197" s="19">
        <f t="shared" si="12"/>
        <v>8.4</v>
      </c>
      <c r="V197" s="19">
        <f t="shared" si="13"/>
        <v>7.299999999999999</v>
      </c>
      <c r="W197" s="22">
        <f t="shared" si="14"/>
        <v>2.13</v>
      </c>
      <c r="X197" s="13">
        <f t="shared" si="15"/>
        <v>2.15</v>
      </c>
      <c r="Y197" s="13">
        <f t="shared" si="16"/>
        <v>2.6</v>
      </c>
      <c r="Z197" s="17">
        <f t="shared" si="17"/>
        <v>2.4</v>
      </c>
    </row>
    <row r="198" spans="1:26" ht="12.75">
      <c r="A198" s="8">
        <v>39547</v>
      </c>
      <c r="B198" s="2">
        <v>100</v>
      </c>
      <c r="D198" s="10">
        <v>16</v>
      </c>
      <c r="E198" s="13">
        <v>1.56</v>
      </c>
      <c r="F198" s="34"/>
      <c r="O198" s="17"/>
      <c r="Q198" s="19"/>
      <c r="R198" s="19"/>
      <c r="T198" s="17"/>
      <c r="U198" s="19">
        <f t="shared" si="12"/>
        <v>8.24</v>
      </c>
      <c r="V198" s="19">
        <f t="shared" si="13"/>
        <v>7.139999999999999</v>
      </c>
      <c r="W198" s="22">
        <f t="shared" si="14"/>
        <v>1.9699999999999998</v>
      </c>
      <c r="X198" s="13">
        <f t="shared" si="15"/>
        <v>1.9899999999999998</v>
      </c>
      <c r="Y198" s="13">
        <f t="shared" si="16"/>
        <v>2.44</v>
      </c>
      <c r="Z198" s="17">
        <f t="shared" si="17"/>
        <v>2.2399999999999998</v>
      </c>
    </row>
    <row r="199" spans="1:26" ht="12.75">
      <c r="A199" s="8">
        <v>39548</v>
      </c>
      <c r="B199" s="2">
        <v>101</v>
      </c>
      <c r="D199" s="10">
        <v>23</v>
      </c>
      <c r="E199" s="13">
        <v>1.65</v>
      </c>
      <c r="F199" s="34"/>
      <c r="O199" s="17"/>
      <c r="Q199" s="19"/>
      <c r="R199" s="19"/>
      <c r="T199" s="17"/>
      <c r="U199" s="19">
        <f aca="true" t="shared" si="18" ref="U199:U208">9.8-E199</f>
        <v>8.15</v>
      </c>
      <c r="V199" s="19">
        <f aca="true" t="shared" si="19" ref="V199:V208">8.7-E199</f>
        <v>7.049999999999999</v>
      </c>
      <c r="W199" s="22">
        <f aca="true" t="shared" si="20" ref="W199:W208">3.53-E199</f>
        <v>1.88</v>
      </c>
      <c r="X199" s="13">
        <f aca="true" t="shared" si="21" ref="X199:X208">3.55-E199</f>
        <v>1.9</v>
      </c>
      <c r="Y199" s="13">
        <f aca="true" t="shared" si="22" ref="Y199:Y208">4-E199</f>
        <v>2.35</v>
      </c>
      <c r="Z199" s="17">
        <f aca="true" t="shared" si="23" ref="Z199:Z208">3.8-E199</f>
        <v>2.15</v>
      </c>
    </row>
    <row r="200" spans="1:26" ht="12.75">
      <c r="A200" s="8">
        <v>39549</v>
      </c>
      <c r="B200" s="2">
        <v>102</v>
      </c>
      <c r="D200" s="10">
        <v>26</v>
      </c>
      <c r="E200" s="13">
        <v>1.82</v>
      </c>
      <c r="F200" s="34"/>
      <c r="O200" s="17"/>
      <c r="Q200" s="19"/>
      <c r="R200" s="19"/>
      <c r="T200" s="17"/>
      <c r="U200" s="19">
        <f t="shared" si="18"/>
        <v>7.98</v>
      </c>
      <c r="V200" s="19">
        <f t="shared" si="19"/>
        <v>6.879999999999999</v>
      </c>
      <c r="W200" s="22">
        <f t="shared" si="20"/>
        <v>1.7099999999999997</v>
      </c>
      <c r="X200" s="13">
        <f t="shared" si="21"/>
        <v>1.7299999999999998</v>
      </c>
      <c r="Y200" s="13">
        <f t="shared" si="22"/>
        <v>2.1799999999999997</v>
      </c>
      <c r="Z200" s="17">
        <f t="shared" si="23"/>
        <v>1.9799999999999998</v>
      </c>
    </row>
    <row r="201" spans="1:26" ht="12.75">
      <c r="A201" s="8">
        <v>39550</v>
      </c>
      <c r="B201" s="2">
        <v>103</v>
      </c>
      <c r="D201" s="10">
        <v>0</v>
      </c>
      <c r="E201" s="13">
        <v>1.77</v>
      </c>
      <c r="F201" s="34"/>
      <c r="O201" s="17"/>
      <c r="Q201" s="19"/>
      <c r="R201" s="19"/>
      <c r="S201" s="22"/>
      <c r="T201" s="33"/>
      <c r="U201" s="19">
        <f t="shared" si="18"/>
        <v>8.030000000000001</v>
      </c>
      <c r="V201" s="19">
        <f t="shared" si="19"/>
        <v>6.93</v>
      </c>
      <c r="W201" s="22">
        <f t="shared" si="20"/>
        <v>1.7599999999999998</v>
      </c>
      <c r="X201" s="13">
        <f t="shared" si="21"/>
        <v>1.7799999999999998</v>
      </c>
      <c r="Y201" s="13">
        <f t="shared" si="22"/>
        <v>2.23</v>
      </c>
      <c r="Z201" s="17">
        <f t="shared" si="23"/>
        <v>2.03</v>
      </c>
    </row>
    <row r="202" spans="1:26" ht="12.75">
      <c r="A202" s="8">
        <v>39551</v>
      </c>
      <c r="B202" s="2">
        <v>104</v>
      </c>
      <c r="D202" s="10">
        <v>0</v>
      </c>
      <c r="E202" s="13">
        <v>1.69</v>
      </c>
      <c r="F202" s="34"/>
      <c r="O202" s="17"/>
      <c r="Q202" s="19"/>
      <c r="R202" s="19"/>
      <c r="T202" s="17"/>
      <c r="U202" s="19">
        <f t="shared" si="18"/>
        <v>8.110000000000001</v>
      </c>
      <c r="V202" s="19">
        <f t="shared" si="19"/>
        <v>7.01</v>
      </c>
      <c r="W202" s="22">
        <f t="shared" si="20"/>
        <v>1.8399999999999999</v>
      </c>
      <c r="X202" s="13">
        <f t="shared" si="21"/>
        <v>1.8599999999999999</v>
      </c>
      <c r="Y202" s="13">
        <f t="shared" si="22"/>
        <v>2.31</v>
      </c>
      <c r="Z202" s="17">
        <f t="shared" si="23"/>
        <v>2.11</v>
      </c>
    </row>
    <row r="203" spans="1:26" ht="12.75">
      <c r="A203" s="8">
        <v>39552</v>
      </c>
      <c r="B203" s="2">
        <v>105</v>
      </c>
      <c r="D203" s="10">
        <v>0</v>
      </c>
      <c r="E203" s="13">
        <v>1.65</v>
      </c>
      <c r="F203" s="34">
        <v>13</v>
      </c>
      <c r="G203" s="2">
        <v>935</v>
      </c>
      <c r="H203" s="13">
        <v>1.3</v>
      </c>
      <c r="I203" s="13">
        <v>1.52</v>
      </c>
      <c r="J203" s="13">
        <v>1.96</v>
      </c>
      <c r="K203" s="13">
        <v>1.8</v>
      </c>
      <c r="L203" s="13">
        <v>1.9</v>
      </c>
      <c r="M203" s="13">
        <v>0.7</v>
      </c>
      <c r="N203" s="13">
        <v>1.5</v>
      </c>
      <c r="O203" s="17">
        <v>0</v>
      </c>
      <c r="R203" s="19" t="s">
        <v>35</v>
      </c>
      <c r="S203" s="22"/>
      <c r="T203" s="33"/>
      <c r="U203" s="19">
        <f t="shared" si="18"/>
        <v>8.15</v>
      </c>
      <c r="V203" s="19">
        <f t="shared" si="19"/>
        <v>7.049999999999999</v>
      </c>
      <c r="W203" s="22">
        <f t="shared" si="20"/>
        <v>1.88</v>
      </c>
      <c r="X203" s="13">
        <f t="shared" si="21"/>
        <v>1.9</v>
      </c>
      <c r="Y203" s="13">
        <f t="shared" si="22"/>
        <v>2.35</v>
      </c>
      <c r="Z203" s="17">
        <f t="shared" si="23"/>
        <v>2.15</v>
      </c>
    </row>
    <row r="204" spans="1:26" ht="12.75">
      <c r="A204" s="8">
        <v>39553</v>
      </c>
      <c r="B204" s="2">
        <v>106</v>
      </c>
      <c r="C204" s="2">
        <v>4</v>
      </c>
      <c r="D204" s="10">
        <v>1</v>
      </c>
      <c r="E204" s="13">
        <v>1.63</v>
      </c>
      <c r="F204" s="34"/>
      <c r="O204" s="17"/>
      <c r="Q204" s="19"/>
      <c r="R204" s="19"/>
      <c r="T204" s="17"/>
      <c r="U204" s="19">
        <f t="shared" si="18"/>
        <v>8.170000000000002</v>
      </c>
      <c r="V204" s="19">
        <f t="shared" si="19"/>
        <v>7.069999999999999</v>
      </c>
      <c r="W204" s="22">
        <f t="shared" si="20"/>
        <v>1.9</v>
      </c>
      <c r="X204" s="13">
        <f t="shared" si="21"/>
        <v>1.92</v>
      </c>
      <c r="Y204" s="13">
        <f t="shared" si="22"/>
        <v>2.37</v>
      </c>
      <c r="Z204" s="17">
        <f t="shared" si="23"/>
        <v>2.17</v>
      </c>
    </row>
    <row r="205" spans="1:26" ht="12.75">
      <c r="A205" s="8">
        <v>39554</v>
      </c>
      <c r="B205" s="2">
        <v>107</v>
      </c>
      <c r="D205" s="10">
        <v>2</v>
      </c>
      <c r="E205" s="13">
        <v>1.61</v>
      </c>
      <c r="F205" s="34"/>
      <c r="O205" s="17"/>
      <c r="R205" s="19"/>
      <c r="S205" s="22"/>
      <c r="T205" s="33"/>
      <c r="U205" s="19">
        <f t="shared" si="18"/>
        <v>8.190000000000001</v>
      </c>
      <c r="V205" s="19">
        <f t="shared" si="19"/>
        <v>7.089999999999999</v>
      </c>
      <c r="W205" s="22">
        <f t="shared" si="20"/>
        <v>1.9199999999999997</v>
      </c>
      <c r="X205" s="13">
        <f t="shared" si="21"/>
        <v>1.9399999999999997</v>
      </c>
      <c r="Y205" s="13">
        <f t="shared" si="22"/>
        <v>2.3899999999999997</v>
      </c>
      <c r="Z205" s="17">
        <f t="shared" si="23"/>
        <v>2.1899999999999995</v>
      </c>
    </row>
    <row r="206" spans="1:26" ht="12.75">
      <c r="A206" s="8">
        <v>39555</v>
      </c>
      <c r="B206" s="2">
        <v>108</v>
      </c>
      <c r="D206" s="10">
        <v>2</v>
      </c>
      <c r="E206" s="13">
        <v>1.6</v>
      </c>
      <c r="F206" s="34"/>
      <c r="O206" s="17"/>
      <c r="Q206" s="19"/>
      <c r="R206" s="19"/>
      <c r="T206" s="17"/>
      <c r="U206" s="19">
        <f t="shared" si="18"/>
        <v>8.200000000000001</v>
      </c>
      <c r="V206" s="19">
        <f t="shared" si="19"/>
        <v>7.1</v>
      </c>
      <c r="W206" s="22">
        <f t="shared" si="20"/>
        <v>1.9299999999999997</v>
      </c>
      <c r="X206" s="13">
        <f t="shared" si="21"/>
        <v>1.9499999999999997</v>
      </c>
      <c r="Y206" s="13">
        <f t="shared" si="22"/>
        <v>2.4</v>
      </c>
      <c r="Z206" s="17">
        <f t="shared" si="23"/>
        <v>2.1999999999999997</v>
      </c>
    </row>
    <row r="207" spans="1:26" ht="12.75">
      <c r="A207" s="8">
        <v>39556</v>
      </c>
      <c r="B207" s="2">
        <v>109</v>
      </c>
      <c r="D207" s="10">
        <v>0</v>
      </c>
      <c r="E207" s="13">
        <v>1.58</v>
      </c>
      <c r="F207" s="34"/>
      <c r="O207" s="17"/>
      <c r="Q207" s="19"/>
      <c r="R207" s="19"/>
      <c r="T207" s="17"/>
      <c r="U207" s="19">
        <f t="shared" si="18"/>
        <v>8.22</v>
      </c>
      <c r="V207" s="19">
        <f t="shared" si="19"/>
        <v>7.119999999999999</v>
      </c>
      <c r="W207" s="22">
        <f t="shared" si="20"/>
        <v>1.9499999999999997</v>
      </c>
      <c r="X207" s="13">
        <f t="shared" si="21"/>
        <v>1.9699999999999998</v>
      </c>
      <c r="Y207" s="13">
        <f t="shared" si="22"/>
        <v>2.42</v>
      </c>
      <c r="Z207" s="17">
        <f t="shared" si="23"/>
        <v>2.2199999999999998</v>
      </c>
    </row>
    <row r="208" spans="1:26" ht="12.75">
      <c r="A208" s="8">
        <v>39557</v>
      </c>
      <c r="B208" s="2">
        <v>110</v>
      </c>
      <c r="D208" s="10">
        <v>0</v>
      </c>
      <c r="E208" s="13">
        <v>1.57</v>
      </c>
      <c r="F208" s="34"/>
      <c r="O208" s="17"/>
      <c r="Q208" s="19"/>
      <c r="R208" s="19"/>
      <c r="S208" s="22"/>
      <c r="T208" s="33"/>
      <c r="U208" s="19">
        <f t="shared" si="18"/>
        <v>8.23</v>
      </c>
      <c r="V208" s="19">
        <f t="shared" si="19"/>
        <v>7.129999999999999</v>
      </c>
      <c r="W208" s="22">
        <f t="shared" si="20"/>
        <v>1.9599999999999997</v>
      </c>
      <c r="X208" s="13">
        <f t="shared" si="21"/>
        <v>1.9799999999999998</v>
      </c>
      <c r="Y208" s="13">
        <f t="shared" si="22"/>
        <v>2.4299999999999997</v>
      </c>
      <c r="Z208" s="17">
        <f t="shared" si="23"/>
        <v>2.2299999999999995</v>
      </c>
    </row>
    <row r="209" spans="1:26" ht="12.75">
      <c r="A209" s="8">
        <v>39558</v>
      </c>
      <c r="B209" s="2">
        <v>111</v>
      </c>
      <c r="D209" s="10">
        <v>0</v>
      </c>
      <c r="E209" s="13">
        <v>1.55</v>
      </c>
      <c r="F209" s="34"/>
      <c r="O209" s="17"/>
      <c r="Q209" s="19"/>
      <c r="R209" s="19"/>
      <c r="T209" s="17"/>
      <c r="U209" s="19">
        <f aca="true" t="shared" si="24" ref="U209:U245">9.8-E209</f>
        <v>8.25</v>
      </c>
      <c r="V209" s="19">
        <f aca="true" t="shared" si="25" ref="V209:V245">8.7-E209</f>
        <v>7.1499999999999995</v>
      </c>
      <c r="W209" s="22">
        <f aca="true" t="shared" si="26" ref="W209:W245">3.53-E209</f>
        <v>1.9799999999999998</v>
      </c>
      <c r="X209" s="13">
        <f aca="true" t="shared" si="27" ref="X209:X245">3.55-E209</f>
        <v>1.9999999999999998</v>
      </c>
      <c r="Y209" s="13">
        <f aca="true" t="shared" si="28" ref="Y209:Y245">4-E209</f>
        <v>2.45</v>
      </c>
      <c r="Z209" s="17">
        <f aca="true" t="shared" si="29" ref="Z209:Z245">3.8-E209</f>
        <v>2.25</v>
      </c>
    </row>
    <row r="210" spans="1:26" ht="12.75">
      <c r="A210" s="8">
        <v>39559</v>
      </c>
      <c r="B210" s="2">
        <v>112</v>
      </c>
      <c r="C210" s="2">
        <v>5</v>
      </c>
      <c r="D210" s="10">
        <v>0</v>
      </c>
      <c r="E210" s="13">
        <v>1.53</v>
      </c>
      <c r="F210" s="34"/>
      <c r="O210" s="17"/>
      <c r="Q210" s="19"/>
      <c r="R210" s="19"/>
      <c r="T210" s="17"/>
      <c r="U210" s="19">
        <f t="shared" si="24"/>
        <v>8.270000000000001</v>
      </c>
      <c r="V210" s="19">
        <f t="shared" si="25"/>
        <v>7.169999999999999</v>
      </c>
      <c r="W210" s="22">
        <f t="shared" si="26"/>
        <v>1.9999999999999998</v>
      </c>
      <c r="X210" s="13">
        <f t="shared" si="27"/>
        <v>2.0199999999999996</v>
      </c>
      <c r="Y210" s="13">
        <f t="shared" si="28"/>
        <v>2.4699999999999998</v>
      </c>
      <c r="Z210" s="17">
        <f t="shared" si="29"/>
        <v>2.2699999999999996</v>
      </c>
    </row>
    <row r="211" spans="1:26" ht="12.75">
      <c r="A211" s="8">
        <v>39560</v>
      </c>
      <c r="B211" s="2">
        <v>113</v>
      </c>
      <c r="D211" s="10">
        <v>0</v>
      </c>
      <c r="E211" s="13">
        <v>1.52</v>
      </c>
      <c r="F211" s="34">
        <v>15</v>
      </c>
      <c r="G211" s="2">
        <v>855</v>
      </c>
      <c r="H211" s="13">
        <v>1.16</v>
      </c>
      <c r="I211" s="13">
        <v>1.4</v>
      </c>
      <c r="J211" s="13">
        <v>1.82</v>
      </c>
      <c r="K211" s="13">
        <v>1.66</v>
      </c>
      <c r="L211" s="13">
        <v>1.78</v>
      </c>
      <c r="M211" s="13">
        <v>1.56</v>
      </c>
      <c r="N211" s="13">
        <v>1.36</v>
      </c>
      <c r="O211" s="17">
        <v>0</v>
      </c>
      <c r="Q211" s="19"/>
      <c r="R211" s="19" t="s">
        <v>35</v>
      </c>
      <c r="T211" s="17"/>
      <c r="U211" s="19">
        <f t="shared" si="24"/>
        <v>8.280000000000001</v>
      </c>
      <c r="V211" s="19">
        <f t="shared" si="25"/>
        <v>7.18</v>
      </c>
      <c r="W211" s="22">
        <f t="shared" si="26"/>
        <v>2.01</v>
      </c>
      <c r="X211" s="13">
        <f t="shared" si="27"/>
        <v>2.03</v>
      </c>
      <c r="Y211" s="13">
        <f t="shared" si="28"/>
        <v>2.48</v>
      </c>
      <c r="Z211" s="17">
        <f t="shared" si="29"/>
        <v>2.28</v>
      </c>
    </row>
    <row r="212" spans="1:26" ht="12.75">
      <c r="A212" s="8">
        <v>39561</v>
      </c>
      <c r="B212" s="2">
        <v>114</v>
      </c>
      <c r="D212" s="10">
        <v>0</v>
      </c>
      <c r="E212" s="13">
        <v>1.5</v>
      </c>
      <c r="F212" s="34"/>
      <c r="O212" s="17"/>
      <c r="Q212" s="19"/>
      <c r="R212" s="19"/>
      <c r="T212" s="17"/>
      <c r="U212" s="19">
        <f t="shared" si="24"/>
        <v>8.3</v>
      </c>
      <c r="V212" s="19">
        <f t="shared" si="25"/>
        <v>7.199999999999999</v>
      </c>
      <c r="W212" s="22">
        <f t="shared" si="26"/>
        <v>2.03</v>
      </c>
      <c r="X212" s="13">
        <f t="shared" si="27"/>
        <v>2.05</v>
      </c>
      <c r="Y212" s="13">
        <f t="shared" si="28"/>
        <v>2.5</v>
      </c>
      <c r="Z212" s="17">
        <f t="shared" si="29"/>
        <v>2.3</v>
      </c>
    </row>
    <row r="213" spans="1:26" ht="12.75">
      <c r="A213" s="8">
        <v>39562</v>
      </c>
      <c r="B213" s="2">
        <v>115</v>
      </c>
      <c r="D213" s="10">
        <v>1</v>
      </c>
      <c r="E213" s="13">
        <v>1.47</v>
      </c>
      <c r="F213" s="34"/>
      <c r="O213" s="17"/>
      <c r="Q213" s="19"/>
      <c r="R213" s="19"/>
      <c r="T213" s="17"/>
      <c r="U213" s="19">
        <f t="shared" si="24"/>
        <v>8.33</v>
      </c>
      <c r="V213" s="19">
        <f t="shared" si="25"/>
        <v>7.2299999999999995</v>
      </c>
      <c r="W213" s="22">
        <f t="shared" si="26"/>
        <v>2.0599999999999996</v>
      </c>
      <c r="X213" s="13">
        <f t="shared" si="27"/>
        <v>2.08</v>
      </c>
      <c r="Y213" s="13">
        <f t="shared" si="28"/>
        <v>2.5300000000000002</v>
      </c>
      <c r="Z213" s="17">
        <f t="shared" si="29"/>
        <v>2.33</v>
      </c>
    </row>
    <row r="214" spans="1:26" ht="12.75">
      <c r="A214" s="8">
        <v>39563</v>
      </c>
      <c r="B214" s="2">
        <v>116</v>
      </c>
      <c r="D214" s="10">
        <v>0</v>
      </c>
      <c r="E214" s="13">
        <v>1.46</v>
      </c>
      <c r="F214" s="34"/>
      <c r="H214" s="2"/>
      <c r="O214" s="17"/>
      <c r="Q214" s="19"/>
      <c r="R214" s="19"/>
      <c r="S214" s="22"/>
      <c r="T214" s="33"/>
      <c r="U214" s="19">
        <f t="shared" si="24"/>
        <v>8.34</v>
      </c>
      <c r="V214" s="19">
        <f t="shared" si="25"/>
        <v>7.239999999999999</v>
      </c>
      <c r="W214" s="22">
        <f t="shared" si="26"/>
        <v>2.07</v>
      </c>
      <c r="X214" s="13">
        <f t="shared" si="27"/>
        <v>2.09</v>
      </c>
      <c r="Y214" s="13">
        <f t="shared" si="28"/>
        <v>2.54</v>
      </c>
      <c r="Z214" s="17">
        <f t="shared" si="29"/>
        <v>2.34</v>
      </c>
    </row>
    <row r="215" spans="1:26" ht="12.75">
      <c r="A215" s="8">
        <v>39564</v>
      </c>
      <c r="B215" s="2">
        <v>117</v>
      </c>
      <c r="D215" s="10">
        <v>0</v>
      </c>
      <c r="E215" s="13">
        <v>1.46</v>
      </c>
      <c r="F215" s="34"/>
      <c r="O215" s="17"/>
      <c r="Q215" s="19"/>
      <c r="R215" s="19"/>
      <c r="T215" s="17"/>
      <c r="U215" s="19">
        <f t="shared" si="24"/>
        <v>8.34</v>
      </c>
      <c r="V215" s="19">
        <f t="shared" si="25"/>
        <v>7.239999999999999</v>
      </c>
      <c r="W215" s="22">
        <f t="shared" si="26"/>
        <v>2.07</v>
      </c>
      <c r="X215" s="13">
        <f t="shared" si="27"/>
        <v>2.09</v>
      </c>
      <c r="Y215" s="13">
        <f t="shared" si="28"/>
        <v>2.54</v>
      </c>
      <c r="Z215" s="17">
        <f t="shared" si="29"/>
        <v>2.34</v>
      </c>
    </row>
    <row r="216" spans="1:26" ht="12.75">
      <c r="A216" s="8">
        <v>39565</v>
      </c>
      <c r="B216" s="2">
        <v>118</v>
      </c>
      <c r="D216" s="10">
        <v>0</v>
      </c>
      <c r="E216" s="13">
        <v>1.45</v>
      </c>
      <c r="F216" s="34"/>
      <c r="O216" s="17"/>
      <c r="Q216" s="19"/>
      <c r="R216" s="19"/>
      <c r="T216" s="17"/>
      <c r="U216" s="19">
        <f t="shared" si="24"/>
        <v>8.350000000000001</v>
      </c>
      <c r="V216" s="19">
        <f t="shared" si="25"/>
        <v>7.249999999999999</v>
      </c>
      <c r="W216" s="22">
        <f t="shared" si="26"/>
        <v>2.08</v>
      </c>
      <c r="X216" s="13">
        <f t="shared" si="27"/>
        <v>2.0999999999999996</v>
      </c>
      <c r="Y216" s="13">
        <f t="shared" si="28"/>
        <v>2.55</v>
      </c>
      <c r="Z216" s="17">
        <f t="shared" si="29"/>
        <v>2.3499999999999996</v>
      </c>
    </row>
    <row r="217" spans="1:26" ht="12.75">
      <c r="A217" s="8">
        <v>39566</v>
      </c>
      <c r="B217" s="2">
        <v>119</v>
      </c>
      <c r="D217" s="10">
        <v>0</v>
      </c>
      <c r="E217" s="13">
        <v>1.44</v>
      </c>
      <c r="F217" s="34">
        <v>17</v>
      </c>
      <c r="G217" s="2">
        <v>915</v>
      </c>
      <c r="H217" s="13">
        <v>1.08</v>
      </c>
      <c r="I217" s="13">
        <v>1.31</v>
      </c>
      <c r="J217" s="13">
        <v>1.73</v>
      </c>
      <c r="K217" s="13">
        <v>1.56</v>
      </c>
      <c r="L217" s="13">
        <v>1.69</v>
      </c>
      <c r="M217" s="13">
        <v>1.47</v>
      </c>
      <c r="N217" s="13">
        <v>1.27</v>
      </c>
      <c r="O217" s="17">
        <v>0</v>
      </c>
      <c r="P217" s="52">
        <f>R217-0.2</f>
        <v>-1.3</v>
      </c>
      <c r="Q217" s="52">
        <f>R217-0.1</f>
        <v>-1.2000000000000002</v>
      </c>
      <c r="R217" s="53">
        <v>-1.1</v>
      </c>
      <c r="S217" s="22">
        <f>R217+0.1</f>
        <v>-1</v>
      </c>
      <c r="T217" s="33">
        <f>R217+0.2</f>
        <v>-0.9000000000000001</v>
      </c>
      <c r="U217" s="19">
        <f t="shared" si="24"/>
        <v>8.360000000000001</v>
      </c>
      <c r="V217" s="19">
        <f t="shared" si="25"/>
        <v>7.26</v>
      </c>
      <c r="W217" s="22">
        <f t="shared" si="26"/>
        <v>2.09</v>
      </c>
      <c r="X217" s="13">
        <f t="shared" si="27"/>
        <v>2.11</v>
      </c>
      <c r="Y217" s="13">
        <f t="shared" si="28"/>
        <v>2.56</v>
      </c>
      <c r="Z217" s="17">
        <f t="shared" si="29"/>
        <v>2.36</v>
      </c>
    </row>
    <row r="218" spans="1:26" ht="12.75">
      <c r="A218" s="8">
        <v>39567</v>
      </c>
      <c r="B218" s="2">
        <v>120</v>
      </c>
      <c r="D218" s="10">
        <v>0</v>
      </c>
      <c r="E218" s="13">
        <v>1.44</v>
      </c>
      <c r="F218" s="34"/>
      <c r="O218" s="17"/>
      <c r="R218" s="19"/>
      <c r="S218" s="22"/>
      <c r="T218" s="33"/>
      <c r="U218" s="19">
        <f t="shared" si="24"/>
        <v>8.360000000000001</v>
      </c>
      <c r="V218" s="19">
        <f t="shared" si="25"/>
        <v>7.26</v>
      </c>
      <c r="W218" s="22">
        <f t="shared" si="26"/>
        <v>2.09</v>
      </c>
      <c r="X218" s="13">
        <f t="shared" si="27"/>
        <v>2.11</v>
      </c>
      <c r="Y218" s="13">
        <f t="shared" si="28"/>
        <v>2.56</v>
      </c>
      <c r="Z218" s="17">
        <f t="shared" si="29"/>
        <v>2.36</v>
      </c>
    </row>
    <row r="219" spans="1:26" ht="12.75">
      <c r="A219" s="8">
        <v>39568</v>
      </c>
      <c r="B219" s="2">
        <v>121</v>
      </c>
      <c r="C219" s="2">
        <v>6</v>
      </c>
      <c r="D219" s="10">
        <v>0</v>
      </c>
      <c r="E219" s="13">
        <v>1.43</v>
      </c>
      <c r="F219" s="34"/>
      <c r="O219" s="17"/>
      <c r="Q219" s="19"/>
      <c r="R219" s="19"/>
      <c r="T219" s="17"/>
      <c r="U219" s="19">
        <f t="shared" si="24"/>
        <v>8.370000000000001</v>
      </c>
      <c r="V219" s="19">
        <f t="shared" si="25"/>
        <v>7.27</v>
      </c>
      <c r="W219" s="22">
        <f t="shared" si="26"/>
        <v>2.0999999999999996</v>
      </c>
      <c r="X219" s="13">
        <f t="shared" si="27"/>
        <v>2.12</v>
      </c>
      <c r="Y219" s="13">
        <f t="shared" si="28"/>
        <v>2.5700000000000003</v>
      </c>
      <c r="Z219" s="17">
        <f t="shared" si="29"/>
        <v>2.37</v>
      </c>
    </row>
    <row r="220" spans="1:26" ht="12.75">
      <c r="A220" s="8">
        <v>39569</v>
      </c>
      <c r="B220" s="2">
        <v>122</v>
      </c>
      <c r="D220" s="10">
        <v>16</v>
      </c>
      <c r="E220" s="13">
        <v>1.45</v>
      </c>
      <c r="F220" s="34"/>
      <c r="O220" s="17"/>
      <c r="Q220" s="19"/>
      <c r="R220" s="19"/>
      <c r="T220" s="17"/>
      <c r="U220" s="19">
        <f t="shared" si="24"/>
        <v>8.350000000000001</v>
      </c>
      <c r="V220" s="19">
        <f t="shared" si="25"/>
        <v>7.249999999999999</v>
      </c>
      <c r="W220" s="22">
        <f t="shared" si="26"/>
        <v>2.08</v>
      </c>
      <c r="X220" s="13">
        <f t="shared" si="27"/>
        <v>2.0999999999999996</v>
      </c>
      <c r="Y220" s="13">
        <f t="shared" si="28"/>
        <v>2.55</v>
      </c>
      <c r="Z220" s="17">
        <f t="shared" si="29"/>
        <v>2.3499999999999996</v>
      </c>
    </row>
    <row r="221" spans="1:26" ht="12.75">
      <c r="A221" s="8">
        <v>39570</v>
      </c>
      <c r="B221" s="2">
        <v>123</v>
      </c>
      <c r="D221" s="10">
        <v>4</v>
      </c>
      <c r="E221" s="13">
        <v>1.46</v>
      </c>
      <c r="F221" s="34"/>
      <c r="O221" s="17"/>
      <c r="Q221" s="19"/>
      <c r="R221" s="19"/>
      <c r="S221" s="22"/>
      <c r="T221" s="33"/>
      <c r="U221" s="19">
        <f t="shared" si="24"/>
        <v>8.34</v>
      </c>
      <c r="V221" s="19">
        <f t="shared" si="25"/>
        <v>7.239999999999999</v>
      </c>
      <c r="W221" s="22">
        <f t="shared" si="26"/>
        <v>2.07</v>
      </c>
      <c r="X221" s="13">
        <f t="shared" si="27"/>
        <v>2.09</v>
      </c>
      <c r="Y221" s="13">
        <f t="shared" si="28"/>
        <v>2.54</v>
      </c>
      <c r="Z221" s="17">
        <f t="shared" si="29"/>
        <v>2.34</v>
      </c>
    </row>
    <row r="222" spans="1:26" ht="12.75">
      <c r="A222" s="8">
        <v>39571</v>
      </c>
      <c r="B222" s="2">
        <v>124</v>
      </c>
      <c r="D222" s="10">
        <v>0</v>
      </c>
      <c r="E222" s="13">
        <v>1.4</v>
      </c>
      <c r="F222" s="34"/>
      <c r="O222" s="17"/>
      <c r="Q222" s="19"/>
      <c r="R222" s="19"/>
      <c r="T222" s="17"/>
      <c r="U222" s="19">
        <f t="shared" si="24"/>
        <v>8.4</v>
      </c>
      <c r="V222" s="19">
        <f t="shared" si="25"/>
        <v>7.299999999999999</v>
      </c>
      <c r="W222" s="22">
        <f t="shared" si="26"/>
        <v>2.13</v>
      </c>
      <c r="X222" s="13">
        <f t="shared" si="27"/>
        <v>2.15</v>
      </c>
      <c r="Y222" s="13">
        <f t="shared" si="28"/>
        <v>2.6</v>
      </c>
      <c r="Z222" s="17">
        <f t="shared" si="29"/>
        <v>2.4</v>
      </c>
    </row>
    <row r="223" spans="1:26" ht="12.75">
      <c r="A223" s="8">
        <v>39572</v>
      </c>
      <c r="B223" s="2">
        <v>125</v>
      </c>
      <c r="D223" s="10">
        <v>0</v>
      </c>
      <c r="E223" s="13">
        <v>1.41</v>
      </c>
      <c r="F223" s="34"/>
      <c r="O223" s="17"/>
      <c r="Q223" s="19"/>
      <c r="R223" s="19"/>
      <c r="T223" s="17"/>
      <c r="U223" s="19">
        <f t="shared" si="24"/>
        <v>8.39</v>
      </c>
      <c r="V223" s="19">
        <f t="shared" si="25"/>
        <v>7.289999999999999</v>
      </c>
      <c r="W223" s="22">
        <f t="shared" si="26"/>
        <v>2.12</v>
      </c>
      <c r="X223" s="13">
        <f t="shared" si="27"/>
        <v>2.1399999999999997</v>
      </c>
      <c r="Y223" s="13">
        <f t="shared" si="28"/>
        <v>2.59</v>
      </c>
      <c r="Z223" s="17">
        <f t="shared" si="29"/>
        <v>2.3899999999999997</v>
      </c>
    </row>
    <row r="224" spans="1:26" ht="12.75">
      <c r="A224" s="8">
        <v>39573</v>
      </c>
      <c r="B224" s="2">
        <v>126</v>
      </c>
      <c r="D224" s="10">
        <v>0</v>
      </c>
      <c r="E224" s="13">
        <v>1.4</v>
      </c>
      <c r="F224" s="34">
        <v>19</v>
      </c>
      <c r="G224" s="2">
        <v>840</v>
      </c>
      <c r="H224" s="13">
        <v>1.02</v>
      </c>
      <c r="I224" s="13">
        <v>1.17</v>
      </c>
      <c r="J224" s="13">
        <v>1.66</v>
      </c>
      <c r="K224" s="13">
        <v>1.53</v>
      </c>
      <c r="L224" s="13">
        <v>1.66</v>
      </c>
      <c r="M224" s="13">
        <v>1.6</v>
      </c>
      <c r="N224" s="13">
        <v>1.23</v>
      </c>
      <c r="O224" s="17">
        <v>0</v>
      </c>
      <c r="P224" s="52">
        <f>R224-0.2</f>
        <v>-1.25</v>
      </c>
      <c r="Q224" s="52">
        <f>R224-0.1</f>
        <v>-1.1500000000000001</v>
      </c>
      <c r="R224" s="53">
        <v>-1.05</v>
      </c>
      <c r="S224" s="22">
        <f>R224+0.1</f>
        <v>-0.9500000000000001</v>
      </c>
      <c r="T224" s="33">
        <f>R224+0.2</f>
        <v>-0.8500000000000001</v>
      </c>
      <c r="U224" s="19">
        <f t="shared" si="24"/>
        <v>8.4</v>
      </c>
      <c r="V224" s="19">
        <f t="shared" si="25"/>
        <v>7.299999999999999</v>
      </c>
      <c r="W224" s="22">
        <f t="shared" si="26"/>
        <v>2.13</v>
      </c>
      <c r="X224" s="13">
        <f t="shared" si="27"/>
        <v>2.15</v>
      </c>
      <c r="Y224" s="13">
        <f t="shared" si="28"/>
        <v>2.6</v>
      </c>
      <c r="Z224" s="17">
        <f t="shared" si="29"/>
        <v>2.4</v>
      </c>
    </row>
    <row r="225" spans="1:26" ht="12.75">
      <c r="A225" s="8">
        <v>39574</v>
      </c>
      <c r="B225" s="2">
        <v>127</v>
      </c>
      <c r="D225" s="10">
        <v>0</v>
      </c>
      <c r="E225" s="13">
        <v>1.35</v>
      </c>
      <c r="F225" s="34"/>
      <c r="O225" s="17"/>
      <c r="Q225" s="19"/>
      <c r="R225" s="19"/>
      <c r="T225" s="17"/>
      <c r="U225" s="19">
        <f t="shared" si="24"/>
        <v>8.450000000000001</v>
      </c>
      <c r="V225" s="19">
        <f t="shared" si="25"/>
        <v>7.35</v>
      </c>
      <c r="W225" s="22">
        <f t="shared" si="26"/>
        <v>2.1799999999999997</v>
      </c>
      <c r="X225" s="13">
        <f t="shared" si="27"/>
        <v>2.1999999999999997</v>
      </c>
      <c r="Y225" s="13">
        <f t="shared" si="28"/>
        <v>2.65</v>
      </c>
      <c r="Z225" s="17">
        <f t="shared" si="29"/>
        <v>2.4499999999999997</v>
      </c>
    </row>
    <row r="226" spans="1:26" ht="12.75">
      <c r="A226" s="8">
        <v>39575</v>
      </c>
      <c r="B226" s="2">
        <v>128</v>
      </c>
      <c r="D226" s="10">
        <v>3</v>
      </c>
      <c r="E226" s="13">
        <v>1.35</v>
      </c>
      <c r="F226" s="34"/>
      <c r="O226" s="17"/>
      <c r="Q226" s="19"/>
      <c r="R226" s="19"/>
      <c r="T226" s="17"/>
      <c r="U226" s="19">
        <f t="shared" si="24"/>
        <v>8.450000000000001</v>
      </c>
      <c r="V226" s="19">
        <f t="shared" si="25"/>
        <v>7.35</v>
      </c>
      <c r="W226" s="22">
        <f t="shared" si="26"/>
        <v>2.1799999999999997</v>
      </c>
      <c r="X226" s="13">
        <f t="shared" si="27"/>
        <v>2.1999999999999997</v>
      </c>
      <c r="Y226" s="13">
        <f t="shared" si="28"/>
        <v>2.65</v>
      </c>
      <c r="Z226" s="17">
        <f t="shared" si="29"/>
        <v>2.4499999999999997</v>
      </c>
    </row>
    <row r="227" spans="1:26" ht="12.75">
      <c r="A227" s="8">
        <v>39576</v>
      </c>
      <c r="B227" s="2">
        <v>129</v>
      </c>
      <c r="D227" s="10">
        <v>13</v>
      </c>
      <c r="E227" s="13">
        <v>1.49</v>
      </c>
      <c r="F227" s="34"/>
      <c r="O227" s="17"/>
      <c r="Q227" s="19"/>
      <c r="R227" s="19"/>
      <c r="S227" s="22"/>
      <c r="T227" s="33"/>
      <c r="U227" s="19">
        <f t="shared" si="24"/>
        <v>8.31</v>
      </c>
      <c r="V227" s="19">
        <f t="shared" si="25"/>
        <v>7.209999999999999</v>
      </c>
      <c r="W227" s="22">
        <f t="shared" si="26"/>
        <v>2.04</v>
      </c>
      <c r="X227" s="13">
        <f t="shared" si="27"/>
        <v>2.0599999999999996</v>
      </c>
      <c r="Y227" s="13">
        <f t="shared" si="28"/>
        <v>2.51</v>
      </c>
      <c r="Z227" s="17">
        <f t="shared" si="29"/>
        <v>2.3099999999999996</v>
      </c>
    </row>
    <row r="228" spans="1:26" ht="12.75">
      <c r="A228" s="8">
        <v>39577</v>
      </c>
      <c r="B228" s="2">
        <v>130</v>
      </c>
      <c r="D228" s="10">
        <v>2</v>
      </c>
      <c r="E228" s="13">
        <v>1.47</v>
      </c>
      <c r="F228" s="34"/>
      <c r="O228" s="17"/>
      <c r="Q228" s="19"/>
      <c r="R228" s="19"/>
      <c r="S228" s="22"/>
      <c r="T228" s="33"/>
      <c r="U228" s="19">
        <f t="shared" si="24"/>
        <v>8.33</v>
      </c>
      <c r="V228" s="19">
        <f t="shared" si="25"/>
        <v>7.2299999999999995</v>
      </c>
      <c r="W228" s="22">
        <f t="shared" si="26"/>
        <v>2.0599999999999996</v>
      </c>
      <c r="X228" s="13">
        <f t="shared" si="27"/>
        <v>2.08</v>
      </c>
      <c r="Y228" s="13">
        <f t="shared" si="28"/>
        <v>2.5300000000000002</v>
      </c>
      <c r="Z228" s="17">
        <f t="shared" si="29"/>
        <v>2.33</v>
      </c>
    </row>
    <row r="229" spans="1:26" ht="12.75">
      <c r="A229" s="8">
        <v>39578</v>
      </c>
      <c r="B229" s="2">
        <v>131</v>
      </c>
      <c r="D229" s="10">
        <v>15</v>
      </c>
      <c r="E229" s="13">
        <v>1.55</v>
      </c>
      <c r="F229" s="34"/>
      <c r="O229" s="17"/>
      <c r="Q229" s="19"/>
      <c r="R229" s="19"/>
      <c r="T229" s="17"/>
      <c r="U229" s="19">
        <f t="shared" si="24"/>
        <v>8.25</v>
      </c>
      <c r="V229" s="19">
        <f t="shared" si="25"/>
        <v>7.1499999999999995</v>
      </c>
      <c r="W229" s="22">
        <f t="shared" si="26"/>
        <v>1.9799999999999998</v>
      </c>
      <c r="X229" s="13">
        <f t="shared" si="27"/>
        <v>1.9999999999999998</v>
      </c>
      <c r="Y229" s="13">
        <f t="shared" si="28"/>
        <v>2.45</v>
      </c>
      <c r="Z229" s="17">
        <f t="shared" si="29"/>
        <v>2.25</v>
      </c>
    </row>
    <row r="230" spans="1:26" ht="12.75">
      <c r="A230" s="8">
        <v>39579</v>
      </c>
      <c r="B230" s="2">
        <v>132</v>
      </c>
      <c r="D230" s="10">
        <v>0</v>
      </c>
      <c r="E230" s="13">
        <v>1.51</v>
      </c>
      <c r="F230" s="34">
        <v>21</v>
      </c>
      <c r="G230" s="2">
        <v>905</v>
      </c>
      <c r="H230" s="13">
        <v>1.08</v>
      </c>
      <c r="I230" s="13">
        <v>1.27</v>
      </c>
      <c r="J230" s="13">
        <v>1.72</v>
      </c>
      <c r="K230" s="13">
        <v>1.55</v>
      </c>
      <c r="L230" s="13">
        <v>1.68</v>
      </c>
      <c r="M230" s="13">
        <v>1.46</v>
      </c>
      <c r="N230" s="13">
        <v>1.27</v>
      </c>
      <c r="O230" s="17">
        <v>0</v>
      </c>
      <c r="P230" s="52">
        <f>R230-0.2</f>
        <v>-1.29</v>
      </c>
      <c r="Q230" s="52">
        <f>R230-0.1</f>
        <v>-1.1900000000000002</v>
      </c>
      <c r="R230" s="53">
        <v>-1.09</v>
      </c>
      <c r="S230" s="22">
        <f>R230+0.1</f>
        <v>-0.9900000000000001</v>
      </c>
      <c r="T230" s="33">
        <f>R230+0.2</f>
        <v>-0.8900000000000001</v>
      </c>
      <c r="U230" s="19">
        <f t="shared" si="24"/>
        <v>8.290000000000001</v>
      </c>
      <c r="V230" s="19">
        <f t="shared" si="25"/>
        <v>7.1899999999999995</v>
      </c>
      <c r="W230" s="22">
        <f t="shared" si="26"/>
        <v>2.0199999999999996</v>
      </c>
      <c r="X230" s="13">
        <f t="shared" si="27"/>
        <v>2.04</v>
      </c>
      <c r="Y230" s="13">
        <f t="shared" si="28"/>
        <v>2.49</v>
      </c>
      <c r="Z230" s="17">
        <f t="shared" si="29"/>
        <v>2.29</v>
      </c>
    </row>
    <row r="231" spans="1:26" ht="12.75">
      <c r="A231" s="8">
        <v>39580</v>
      </c>
      <c r="B231" s="2">
        <v>133</v>
      </c>
      <c r="C231" s="2">
        <v>7</v>
      </c>
      <c r="D231" s="10">
        <v>2</v>
      </c>
      <c r="E231" s="13">
        <v>1.47</v>
      </c>
      <c r="F231" s="34"/>
      <c r="O231" s="17"/>
      <c r="Q231" s="19"/>
      <c r="R231" s="19"/>
      <c r="T231" s="17"/>
      <c r="U231" s="19">
        <f t="shared" si="24"/>
        <v>8.33</v>
      </c>
      <c r="V231" s="19">
        <f t="shared" si="25"/>
        <v>7.2299999999999995</v>
      </c>
      <c r="W231" s="22">
        <f t="shared" si="26"/>
        <v>2.0599999999999996</v>
      </c>
      <c r="X231" s="13">
        <f t="shared" si="27"/>
        <v>2.08</v>
      </c>
      <c r="Y231" s="13">
        <f t="shared" si="28"/>
        <v>2.5300000000000002</v>
      </c>
      <c r="Z231" s="17">
        <f t="shared" si="29"/>
        <v>2.33</v>
      </c>
    </row>
    <row r="232" spans="1:26" ht="12.75">
      <c r="A232" s="8">
        <v>39581</v>
      </c>
      <c r="B232" s="2">
        <v>134</v>
      </c>
      <c r="D232" s="10">
        <v>22</v>
      </c>
      <c r="E232" s="13">
        <v>1.61</v>
      </c>
      <c r="F232" s="34"/>
      <c r="O232" s="17"/>
      <c r="Q232" s="19"/>
      <c r="R232" s="19"/>
      <c r="T232" s="17"/>
      <c r="U232" s="19">
        <f t="shared" si="24"/>
        <v>8.190000000000001</v>
      </c>
      <c r="V232" s="19">
        <f t="shared" si="25"/>
        <v>7.089999999999999</v>
      </c>
      <c r="W232" s="22">
        <f t="shared" si="26"/>
        <v>1.9199999999999997</v>
      </c>
      <c r="X232" s="13">
        <f t="shared" si="27"/>
        <v>1.9399999999999997</v>
      </c>
      <c r="Y232" s="13">
        <f t="shared" si="28"/>
        <v>2.3899999999999997</v>
      </c>
      <c r="Z232" s="17">
        <f t="shared" si="29"/>
        <v>2.1899999999999995</v>
      </c>
    </row>
    <row r="233" spans="1:26" ht="12.75">
      <c r="A233" s="8">
        <v>39582</v>
      </c>
      <c r="B233" s="2">
        <v>135</v>
      </c>
      <c r="D233" s="10">
        <v>3</v>
      </c>
      <c r="E233" s="13">
        <v>1.55</v>
      </c>
      <c r="F233" s="34"/>
      <c r="O233" s="17"/>
      <c r="Q233" s="19"/>
      <c r="R233" s="19"/>
      <c r="T233" s="17"/>
      <c r="U233" s="19">
        <f t="shared" si="24"/>
        <v>8.25</v>
      </c>
      <c r="V233" s="19">
        <f t="shared" si="25"/>
        <v>7.1499999999999995</v>
      </c>
      <c r="W233" s="22">
        <f t="shared" si="26"/>
        <v>1.9799999999999998</v>
      </c>
      <c r="X233" s="13">
        <f t="shared" si="27"/>
        <v>1.9999999999999998</v>
      </c>
      <c r="Y233" s="13">
        <f t="shared" si="28"/>
        <v>2.45</v>
      </c>
      <c r="Z233" s="17">
        <f t="shared" si="29"/>
        <v>2.25</v>
      </c>
    </row>
    <row r="234" spans="1:26" ht="12.75">
      <c r="A234" s="8">
        <v>39583</v>
      </c>
      <c r="B234" s="2">
        <v>136</v>
      </c>
      <c r="D234" s="10">
        <v>7</v>
      </c>
      <c r="E234" s="13">
        <v>1.52</v>
      </c>
      <c r="F234" s="34"/>
      <c r="O234" s="17"/>
      <c r="R234" s="19"/>
      <c r="S234" s="22"/>
      <c r="T234" s="33"/>
      <c r="U234" s="19">
        <f t="shared" si="24"/>
        <v>8.280000000000001</v>
      </c>
      <c r="V234" s="19">
        <f t="shared" si="25"/>
        <v>7.18</v>
      </c>
      <c r="W234" s="22">
        <f t="shared" si="26"/>
        <v>2.01</v>
      </c>
      <c r="X234" s="13">
        <f t="shared" si="27"/>
        <v>2.03</v>
      </c>
      <c r="Y234" s="13">
        <f t="shared" si="28"/>
        <v>2.48</v>
      </c>
      <c r="Z234" s="17">
        <f t="shared" si="29"/>
        <v>2.28</v>
      </c>
    </row>
    <row r="235" spans="1:26" ht="12.75">
      <c r="A235" s="8">
        <v>39584</v>
      </c>
      <c r="B235" s="2">
        <v>137</v>
      </c>
      <c r="D235" s="10">
        <v>0</v>
      </c>
      <c r="E235" s="13">
        <v>1.49</v>
      </c>
      <c r="F235" s="34"/>
      <c r="O235" s="17"/>
      <c r="Q235" s="19"/>
      <c r="R235" s="19"/>
      <c r="S235" s="22"/>
      <c r="T235" s="33"/>
      <c r="U235" s="19">
        <f t="shared" si="24"/>
        <v>8.31</v>
      </c>
      <c r="V235" s="19">
        <f t="shared" si="25"/>
        <v>7.209999999999999</v>
      </c>
      <c r="W235" s="22">
        <f t="shared" si="26"/>
        <v>2.04</v>
      </c>
      <c r="X235" s="13">
        <f t="shared" si="27"/>
        <v>2.0599999999999996</v>
      </c>
      <c r="Y235" s="13">
        <f t="shared" si="28"/>
        <v>2.51</v>
      </c>
      <c r="Z235" s="17">
        <f t="shared" si="29"/>
        <v>2.3099999999999996</v>
      </c>
    </row>
    <row r="236" spans="1:26" ht="12.75">
      <c r="A236" s="8">
        <v>39585</v>
      </c>
      <c r="B236" s="2">
        <v>138</v>
      </c>
      <c r="D236" s="10">
        <v>0</v>
      </c>
      <c r="E236" s="13">
        <v>1.44</v>
      </c>
      <c r="F236" s="34"/>
      <c r="O236" s="17"/>
      <c r="Q236" s="19"/>
      <c r="R236" s="19"/>
      <c r="T236" s="17"/>
      <c r="U236" s="19">
        <f t="shared" si="24"/>
        <v>8.360000000000001</v>
      </c>
      <c r="V236" s="19">
        <f t="shared" si="25"/>
        <v>7.26</v>
      </c>
      <c r="W236" s="22">
        <f t="shared" si="26"/>
        <v>2.09</v>
      </c>
      <c r="X236" s="13">
        <f t="shared" si="27"/>
        <v>2.11</v>
      </c>
      <c r="Y236" s="13">
        <f t="shared" si="28"/>
        <v>2.56</v>
      </c>
      <c r="Z236" s="17">
        <f t="shared" si="29"/>
        <v>2.36</v>
      </c>
    </row>
    <row r="237" spans="1:26" ht="12.75">
      <c r="A237" s="8">
        <v>39586</v>
      </c>
      <c r="B237" s="2">
        <v>139</v>
      </c>
      <c r="D237" s="10">
        <v>0</v>
      </c>
      <c r="E237" s="13">
        <v>1.4</v>
      </c>
      <c r="F237" s="34"/>
      <c r="O237" s="17"/>
      <c r="Q237" s="19"/>
      <c r="R237" s="19"/>
      <c r="T237" s="17"/>
      <c r="U237" s="19">
        <f t="shared" si="24"/>
        <v>8.4</v>
      </c>
      <c r="V237" s="19">
        <f t="shared" si="25"/>
        <v>7.299999999999999</v>
      </c>
      <c r="W237" s="22">
        <f t="shared" si="26"/>
        <v>2.13</v>
      </c>
      <c r="X237" s="13">
        <f t="shared" si="27"/>
        <v>2.15</v>
      </c>
      <c r="Y237" s="13">
        <f t="shared" si="28"/>
        <v>2.6</v>
      </c>
      <c r="Z237" s="17">
        <f t="shared" si="29"/>
        <v>2.4</v>
      </c>
    </row>
    <row r="238" spans="1:26" ht="12.75">
      <c r="A238" s="8">
        <v>39587</v>
      </c>
      <c r="B238" s="2">
        <v>140</v>
      </c>
      <c r="D238" s="10">
        <v>0</v>
      </c>
      <c r="E238" s="13">
        <v>1.34</v>
      </c>
      <c r="F238" s="34"/>
      <c r="O238" s="17"/>
      <c r="Q238" s="19"/>
      <c r="R238" s="19"/>
      <c r="T238" s="17"/>
      <c r="U238" s="19">
        <f t="shared" si="24"/>
        <v>8.46</v>
      </c>
      <c r="V238" s="19">
        <f t="shared" si="25"/>
        <v>7.359999999999999</v>
      </c>
      <c r="W238" s="22">
        <f t="shared" si="26"/>
        <v>2.1899999999999995</v>
      </c>
      <c r="X238" s="13">
        <f t="shared" si="27"/>
        <v>2.21</v>
      </c>
      <c r="Y238" s="13">
        <f t="shared" si="28"/>
        <v>2.66</v>
      </c>
      <c r="Z238" s="17">
        <f t="shared" si="29"/>
        <v>2.46</v>
      </c>
    </row>
    <row r="239" spans="1:26" ht="12.75">
      <c r="A239" s="8">
        <v>39588</v>
      </c>
      <c r="B239" s="2">
        <v>141</v>
      </c>
      <c r="D239" s="10">
        <v>0</v>
      </c>
      <c r="E239" s="13">
        <v>1.26</v>
      </c>
      <c r="F239" s="34">
        <v>24</v>
      </c>
      <c r="G239" s="2">
        <v>940</v>
      </c>
      <c r="H239" s="13">
        <v>0.95</v>
      </c>
      <c r="I239" s="13">
        <v>1.18</v>
      </c>
      <c r="J239" s="13">
        <v>1.54</v>
      </c>
      <c r="K239" s="13">
        <v>1.43</v>
      </c>
      <c r="L239" s="13">
        <v>1.5</v>
      </c>
      <c r="M239" s="13">
        <v>1.32</v>
      </c>
      <c r="N239" s="13">
        <v>1.15</v>
      </c>
      <c r="O239" s="17">
        <v>0</v>
      </c>
      <c r="P239" s="52">
        <f>R239-0.2</f>
        <v>-1.11</v>
      </c>
      <c r="Q239" s="52">
        <f>R239-0.1</f>
        <v>-1.01</v>
      </c>
      <c r="R239" s="53">
        <v>-0.91</v>
      </c>
      <c r="S239" s="22">
        <f>R239+0.1</f>
        <v>-0.81</v>
      </c>
      <c r="T239" s="33">
        <f>R239+0.2</f>
        <v>-0.71</v>
      </c>
      <c r="U239" s="19">
        <f t="shared" si="24"/>
        <v>8.540000000000001</v>
      </c>
      <c r="V239" s="19">
        <f t="shared" si="25"/>
        <v>7.4399999999999995</v>
      </c>
      <c r="W239" s="22">
        <f t="shared" si="26"/>
        <v>2.2699999999999996</v>
      </c>
      <c r="X239" s="13">
        <f t="shared" si="27"/>
        <v>2.29</v>
      </c>
      <c r="Y239" s="13">
        <f t="shared" si="28"/>
        <v>2.74</v>
      </c>
      <c r="Z239" s="17">
        <f t="shared" si="29"/>
        <v>2.54</v>
      </c>
    </row>
    <row r="240" spans="1:26" ht="12.75">
      <c r="A240" s="8">
        <v>39589</v>
      </c>
      <c r="B240" s="2">
        <v>142</v>
      </c>
      <c r="D240" s="10">
        <v>1</v>
      </c>
      <c r="E240" s="13">
        <v>1.23</v>
      </c>
      <c r="F240" s="34"/>
      <c r="O240" s="17"/>
      <c r="R240" s="19"/>
      <c r="S240" s="22"/>
      <c r="T240" s="33"/>
      <c r="U240" s="19">
        <f t="shared" si="24"/>
        <v>8.57</v>
      </c>
      <c r="V240" s="19">
        <f t="shared" si="25"/>
        <v>7.469999999999999</v>
      </c>
      <c r="W240" s="22">
        <f t="shared" si="26"/>
        <v>2.3</v>
      </c>
      <c r="X240" s="13">
        <f t="shared" si="27"/>
        <v>2.32</v>
      </c>
      <c r="Y240" s="13">
        <f t="shared" si="28"/>
        <v>2.77</v>
      </c>
      <c r="Z240" s="17">
        <f t="shared" si="29"/>
        <v>2.57</v>
      </c>
    </row>
    <row r="241" spans="1:26" ht="12.75">
      <c r="A241" s="8">
        <v>39590</v>
      </c>
      <c r="B241" s="2">
        <v>143</v>
      </c>
      <c r="D241" s="10">
        <v>2</v>
      </c>
      <c r="E241" s="13">
        <v>1.26</v>
      </c>
      <c r="F241" s="34"/>
      <c r="O241" s="17"/>
      <c r="Q241" s="19"/>
      <c r="R241" s="19"/>
      <c r="T241" s="17"/>
      <c r="U241" s="19">
        <f t="shared" si="24"/>
        <v>8.540000000000001</v>
      </c>
      <c r="V241" s="19">
        <f t="shared" si="25"/>
        <v>7.4399999999999995</v>
      </c>
      <c r="W241" s="22">
        <f t="shared" si="26"/>
        <v>2.2699999999999996</v>
      </c>
      <c r="X241" s="13">
        <f t="shared" si="27"/>
        <v>2.29</v>
      </c>
      <c r="Y241" s="13">
        <f t="shared" si="28"/>
        <v>2.74</v>
      </c>
      <c r="Z241" s="17">
        <f t="shared" si="29"/>
        <v>2.54</v>
      </c>
    </row>
    <row r="242" spans="1:26" ht="12.75">
      <c r="A242" s="8">
        <v>39591</v>
      </c>
      <c r="B242" s="2">
        <v>144</v>
      </c>
      <c r="D242" s="10">
        <v>13</v>
      </c>
      <c r="E242" s="13">
        <v>1.37</v>
      </c>
      <c r="F242" s="34"/>
      <c r="O242" s="17"/>
      <c r="Q242" s="19"/>
      <c r="R242" s="19"/>
      <c r="T242" s="17"/>
      <c r="U242" s="19">
        <f t="shared" si="24"/>
        <v>8.43</v>
      </c>
      <c r="V242" s="19">
        <f t="shared" si="25"/>
        <v>7.329999999999999</v>
      </c>
      <c r="W242" s="22">
        <f t="shared" si="26"/>
        <v>2.1599999999999997</v>
      </c>
      <c r="X242" s="13">
        <f t="shared" si="27"/>
        <v>2.1799999999999997</v>
      </c>
      <c r="Y242" s="13">
        <f t="shared" si="28"/>
        <v>2.63</v>
      </c>
      <c r="Z242" s="17">
        <f t="shared" si="29"/>
        <v>2.4299999999999997</v>
      </c>
    </row>
    <row r="243" spans="1:26" ht="12.75">
      <c r="A243" s="8">
        <v>39592</v>
      </c>
      <c r="B243" s="2">
        <v>145</v>
      </c>
      <c r="D243" s="10">
        <v>6</v>
      </c>
      <c r="E243" s="13">
        <v>1.45</v>
      </c>
      <c r="F243" s="34"/>
      <c r="O243" s="17"/>
      <c r="Q243" s="19"/>
      <c r="R243" s="19"/>
      <c r="S243" s="22"/>
      <c r="T243" s="33"/>
      <c r="U243" s="19">
        <f t="shared" si="24"/>
        <v>8.350000000000001</v>
      </c>
      <c r="V243" s="19">
        <f t="shared" si="25"/>
        <v>7.249999999999999</v>
      </c>
      <c r="W243" s="22">
        <f t="shared" si="26"/>
        <v>2.08</v>
      </c>
      <c r="X243" s="13">
        <f t="shared" si="27"/>
        <v>2.0999999999999996</v>
      </c>
      <c r="Y243" s="13">
        <f t="shared" si="28"/>
        <v>2.55</v>
      </c>
      <c r="Z243" s="17">
        <f t="shared" si="29"/>
        <v>2.3499999999999996</v>
      </c>
    </row>
    <row r="244" spans="1:26" ht="12.75">
      <c r="A244" s="8">
        <v>39593</v>
      </c>
      <c r="B244" s="2">
        <v>146</v>
      </c>
      <c r="D244" s="10">
        <v>0</v>
      </c>
      <c r="E244" s="13">
        <v>1.39</v>
      </c>
      <c r="F244" s="34"/>
      <c r="O244" s="17"/>
      <c r="Q244" s="19"/>
      <c r="R244" s="19"/>
      <c r="T244" s="17"/>
      <c r="U244" s="19">
        <f t="shared" si="24"/>
        <v>8.41</v>
      </c>
      <c r="V244" s="19">
        <f t="shared" si="25"/>
        <v>7.31</v>
      </c>
      <c r="W244" s="22">
        <f t="shared" si="26"/>
        <v>2.1399999999999997</v>
      </c>
      <c r="X244" s="13">
        <f t="shared" si="27"/>
        <v>2.16</v>
      </c>
      <c r="Y244" s="13">
        <f t="shared" si="28"/>
        <v>2.6100000000000003</v>
      </c>
      <c r="Z244" s="17">
        <f t="shared" si="29"/>
        <v>2.41</v>
      </c>
    </row>
    <row r="245" spans="1:26" ht="12.75">
      <c r="A245" s="8">
        <v>39594</v>
      </c>
      <c r="B245" s="2">
        <v>147</v>
      </c>
      <c r="D245" s="10">
        <v>0</v>
      </c>
      <c r="E245" s="13">
        <v>1.33</v>
      </c>
      <c r="F245" s="34"/>
      <c r="O245" s="17"/>
      <c r="Q245" s="19"/>
      <c r="R245" s="19"/>
      <c r="T245" s="17"/>
      <c r="U245" s="19">
        <f t="shared" si="24"/>
        <v>8.47</v>
      </c>
      <c r="V245" s="19">
        <f t="shared" si="25"/>
        <v>7.369999999999999</v>
      </c>
      <c r="W245" s="22">
        <f t="shared" si="26"/>
        <v>2.1999999999999997</v>
      </c>
      <c r="X245" s="13">
        <f t="shared" si="27"/>
        <v>2.2199999999999998</v>
      </c>
      <c r="Y245" s="13">
        <f t="shared" si="28"/>
        <v>2.67</v>
      </c>
      <c r="Z245" s="17">
        <f t="shared" si="29"/>
        <v>2.4699999999999998</v>
      </c>
    </row>
    <row r="246" spans="1:26" ht="12.75">
      <c r="A246" s="8">
        <v>39595</v>
      </c>
      <c r="B246" s="2">
        <v>148</v>
      </c>
      <c r="D246" s="10">
        <v>0</v>
      </c>
      <c r="E246" s="13">
        <v>1.27</v>
      </c>
      <c r="F246" s="34">
        <v>26</v>
      </c>
      <c r="G246" s="2">
        <v>940</v>
      </c>
      <c r="H246" s="13">
        <v>0.91</v>
      </c>
      <c r="I246" s="13">
        <v>1.15</v>
      </c>
      <c r="J246" s="13">
        <v>1.32</v>
      </c>
      <c r="K246" s="13">
        <v>1.38</v>
      </c>
      <c r="L246" s="13">
        <v>1.49</v>
      </c>
      <c r="M246" s="13">
        <v>1.24</v>
      </c>
      <c r="N246" s="13">
        <v>1.1</v>
      </c>
      <c r="O246" s="17">
        <v>0</v>
      </c>
      <c r="P246" s="52">
        <f>R246-0.2</f>
        <v>-1.12</v>
      </c>
      <c r="Q246" s="52">
        <f>R246-0.1</f>
        <v>-1.02</v>
      </c>
      <c r="R246" s="53">
        <v>-0.92</v>
      </c>
      <c r="S246" s="22">
        <f>R246+0.1</f>
        <v>-0.8200000000000001</v>
      </c>
      <c r="T246" s="33">
        <f>R246+0.2</f>
        <v>-0.72</v>
      </c>
      <c r="U246" s="19">
        <f aca="true" t="shared" si="30" ref="U246:U270">9.8-E246</f>
        <v>8.530000000000001</v>
      </c>
      <c r="V246" s="19">
        <f aca="true" t="shared" si="31" ref="V246:V270">8.7-E246</f>
        <v>7.43</v>
      </c>
      <c r="W246" s="22">
        <f aca="true" t="shared" si="32" ref="W246:W270">3.53-E246</f>
        <v>2.26</v>
      </c>
      <c r="X246" s="13">
        <f aca="true" t="shared" si="33" ref="X246:X270">3.55-E246</f>
        <v>2.28</v>
      </c>
      <c r="Y246" s="13">
        <f aca="true" t="shared" si="34" ref="Y246:Y270">4-E246</f>
        <v>2.73</v>
      </c>
      <c r="Z246" s="17">
        <f aca="true" t="shared" si="35" ref="Z246:Z270">3.8-E246</f>
        <v>2.53</v>
      </c>
    </row>
    <row r="247" spans="1:26" ht="12.75">
      <c r="A247" s="8">
        <v>39596</v>
      </c>
      <c r="B247" s="2">
        <v>149</v>
      </c>
      <c r="D247" s="10">
        <v>0</v>
      </c>
      <c r="E247" s="13">
        <v>1.24</v>
      </c>
      <c r="F247" s="34"/>
      <c r="O247" s="17"/>
      <c r="Q247" s="19"/>
      <c r="R247" s="19"/>
      <c r="T247" s="17"/>
      <c r="U247" s="19">
        <f t="shared" si="30"/>
        <v>8.56</v>
      </c>
      <c r="V247" s="19">
        <f t="shared" si="31"/>
        <v>7.459999999999999</v>
      </c>
      <c r="W247" s="22">
        <f t="shared" si="32"/>
        <v>2.29</v>
      </c>
      <c r="X247" s="13">
        <f t="shared" si="33"/>
        <v>2.3099999999999996</v>
      </c>
      <c r="Y247" s="13">
        <f t="shared" si="34"/>
        <v>2.76</v>
      </c>
      <c r="Z247" s="17">
        <f t="shared" si="35"/>
        <v>2.5599999999999996</v>
      </c>
    </row>
    <row r="248" spans="1:26" ht="12.75">
      <c r="A248" s="8">
        <v>39597</v>
      </c>
      <c r="B248" s="2">
        <v>150</v>
      </c>
      <c r="D248" s="10">
        <v>0</v>
      </c>
      <c r="E248" s="13">
        <v>1.2</v>
      </c>
      <c r="F248" s="34"/>
      <c r="O248" s="17"/>
      <c r="R248" s="19"/>
      <c r="S248" s="22"/>
      <c r="T248" s="33"/>
      <c r="U248" s="19">
        <f t="shared" si="30"/>
        <v>8.600000000000001</v>
      </c>
      <c r="V248" s="19">
        <f t="shared" si="31"/>
        <v>7.499999999999999</v>
      </c>
      <c r="W248" s="22">
        <f t="shared" si="32"/>
        <v>2.33</v>
      </c>
      <c r="X248" s="13">
        <f t="shared" si="33"/>
        <v>2.3499999999999996</v>
      </c>
      <c r="Y248" s="13">
        <f t="shared" si="34"/>
        <v>2.8</v>
      </c>
      <c r="Z248" s="17">
        <f t="shared" si="35"/>
        <v>2.5999999999999996</v>
      </c>
    </row>
    <row r="249" spans="1:26" ht="12.75">
      <c r="A249" s="8">
        <v>39598</v>
      </c>
      <c r="B249" s="2">
        <v>151</v>
      </c>
      <c r="D249" s="10">
        <v>0</v>
      </c>
      <c r="E249" s="13">
        <v>1.13</v>
      </c>
      <c r="F249" s="34"/>
      <c r="O249" s="17"/>
      <c r="Q249" s="19"/>
      <c r="R249" s="19"/>
      <c r="T249" s="17"/>
      <c r="U249" s="19">
        <f t="shared" si="30"/>
        <v>8.670000000000002</v>
      </c>
      <c r="V249" s="19">
        <f t="shared" si="31"/>
        <v>7.569999999999999</v>
      </c>
      <c r="W249" s="22">
        <f t="shared" si="32"/>
        <v>2.4</v>
      </c>
      <c r="X249" s="13">
        <f t="shared" si="33"/>
        <v>2.42</v>
      </c>
      <c r="Y249" s="13">
        <f t="shared" si="34"/>
        <v>2.87</v>
      </c>
      <c r="Z249" s="17">
        <f t="shared" si="35"/>
        <v>2.67</v>
      </c>
    </row>
    <row r="250" spans="1:26" ht="12.75">
      <c r="A250" s="8">
        <v>39599</v>
      </c>
      <c r="B250" s="2">
        <v>152</v>
      </c>
      <c r="D250" s="10">
        <v>0</v>
      </c>
      <c r="E250" s="13">
        <v>1.06</v>
      </c>
      <c r="F250" s="34"/>
      <c r="O250" s="17"/>
      <c r="Q250" s="19"/>
      <c r="R250" s="19"/>
      <c r="T250" s="17"/>
      <c r="U250" s="19">
        <f t="shared" si="30"/>
        <v>8.74</v>
      </c>
      <c r="V250" s="19">
        <f t="shared" si="31"/>
        <v>7.639999999999999</v>
      </c>
      <c r="W250" s="22">
        <f t="shared" si="32"/>
        <v>2.4699999999999998</v>
      </c>
      <c r="X250" s="13">
        <f t="shared" si="33"/>
        <v>2.4899999999999998</v>
      </c>
      <c r="Y250" s="13">
        <f t="shared" si="34"/>
        <v>2.94</v>
      </c>
      <c r="Z250" s="17">
        <f t="shared" si="35"/>
        <v>2.7399999999999998</v>
      </c>
    </row>
    <row r="251" spans="1:26" ht="12.75">
      <c r="A251" s="8">
        <v>39600</v>
      </c>
      <c r="B251" s="2">
        <v>153</v>
      </c>
      <c r="D251" s="10">
        <v>0</v>
      </c>
      <c r="E251" s="13">
        <v>0.98</v>
      </c>
      <c r="F251" s="34"/>
      <c r="O251" s="17"/>
      <c r="Q251" s="19"/>
      <c r="R251" s="19"/>
      <c r="T251" s="17"/>
      <c r="U251" s="19">
        <f t="shared" si="30"/>
        <v>8.82</v>
      </c>
      <c r="V251" s="19">
        <f t="shared" si="31"/>
        <v>7.719999999999999</v>
      </c>
      <c r="W251" s="22">
        <f t="shared" si="32"/>
        <v>2.55</v>
      </c>
      <c r="X251" s="13">
        <f t="shared" si="33"/>
        <v>2.57</v>
      </c>
      <c r="Y251" s="13">
        <f t="shared" si="34"/>
        <v>3.02</v>
      </c>
      <c r="Z251" s="17">
        <f t="shared" si="35"/>
        <v>2.82</v>
      </c>
    </row>
    <row r="252" spans="1:26" ht="12.75">
      <c r="A252" s="8">
        <v>39601</v>
      </c>
      <c r="B252" s="2">
        <v>154</v>
      </c>
      <c r="D252" s="10">
        <v>0</v>
      </c>
      <c r="E252" s="13">
        <v>0.93</v>
      </c>
      <c r="F252" s="34"/>
      <c r="O252" s="17"/>
      <c r="Q252" s="19"/>
      <c r="R252" s="19"/>
      <c r="T252" s="17"/>
      <c r="U252" s="19">
        <f t="shared" si="30"/>
        <v>8.870000000000001</v>
      </c>
      <c r="V252" s="19">
        <f t="shared" si="31"/>
        <v>7.77</v>
      </c>
      <c r="W252" s="22">
        <f t="shared" si="32"/>
        <v>2.5999999999999996</v>
      </c>
      <c r="X252" s="13">
        <f t="shared" si="33"/>
        <v>2.6199999999999997</v>
      </c>
      <c r="Y252" s="13">
        <f t="shared" si="34"/>
        <v>3.07</v>
      </c>
      <c r="Z252" s="17">
        <f t="shared" si="35"/>
        <v>2.8699999999999997</v>
      </c>
    </row>
    <row r="253" spans="1:26" ht="12.75">
      <c r="A253" s="8">
        <v>39602</v>
      </c>
      <c r="B253" s="2">
        <v>155</v>
      </c>
      <c r="D253" s="10">
        <v>0</v>
      </c>
      <c r="E253" s="13">
        <v>0.84</v>
      </c>
      <c r="F253" s="34">
        <v>28</v>
      </c>
      <c r="G253" s="2">
        <v>1300</v>
      </c>
      <c r="H253" s="13">
        <v>0.43</v>
      </c>
      <c r="I253" s="13">
        <v>0.69</v>
      </c>
      <c r="J253" s="13">
        <v>1.05</v>
      </c>
      <c r="K253" s="13">
        <v>0.92</v>
      </c>
      <c r="L253" s="13">
        <v>0.98</v>
      </c>
      <c r="M253" s="13">
        <v>0.75</v>
      </c>
      <c r="N253" s="13">
        <v>0.61</v>
      </c>
      <c r="O253" s="17">
        <v>0</v>
      </c>
      <c r="P253" s="52">
        <f>R253-0.2</f>
        <v>-0.62</v>
      </c>
      <c r="Q253" s="52">
        <f>R253-0.1</f>
        <v>-0.52</v>
      </c>
      <c r="R253" s="53">
        <v>-0.42</v>
      </c>
      <c r="S253" s="22">
        <f>R253+0.1</f>
        <v>-0.31999999999999995</v>
      </c>
      <c r="T253" s="33">
        <f>R253+0.2</f>
        <v>-0.21999999999999997</v>
      </c>
      <c r="U253" s="19">
        <f t="shared" si="30"/>
        <v>8.96</v>
      </c>
      <c r="V253" s="19">
        <f t="shared" si="31"/>
        <v>7.859999999999999</v>
      </c>
      <c r="W253" s="22">
        <f t="shared" si="32"/>
        <v>2.69</v>
      </c>
      <c r="X253" s="13">
        <f t="shared" si="33"/>
        <v>2.71</v>
      </c>
      <c r="Y253" s="13">
        <f t="shared" si="34"/>
        <v>3.16</v>
      </c>
      <c r="Z253" s="17">
        <f t="shared" si="35"/>
        <v>2.96</v>
      </c>
    </row>
    <row r="254" spans="1:26" ht="12.75">
      <c r="A254" s="8">
        <v>39603</v>
      </c>
      <c r="B254" s="2">
        <v>156</v>
      </c>
      <c r="D254" s="10">
        <v>4</v>
      </c>
      <c r="E254" s="13">
        <v>0.83</v>
      </c>
      <c r="F254" s="34"/>
      <c r="O254" s="17"/>
      <c r="Q254" s="19"/>
      <c r="R254" s="19"/>
      <c r="T254" s="17"/>
      <c r="U254" s="19">
        <f t="shared" si="30"/>
        <v>8.97</v>
      </c>
      <c r="V254" s="19">
        <f t="shared" si="31"/>
        <v>7.869999999999999</v>
      </c>
      <c r="W254" s="22">
        <f t="shared" si="32"/>
        <v>2.6999999999999997</v>
      </c>
      <c r="X254" s="13">
        <f t="shared" si="33"/>
        <v>2.7199999999999998</v>
      </c>
      <c r="Y254" s="13">
        <f t="shared" si="34"/>
        <v>3.17</v>
      </c>
      <c r="Z254" s="17">
        <f t="shared" si="35"/>
        <v>2.9699999999999998</v>
      </c>
    </row>
    <row r="255" spans="1:26" ht="12.75">
      <c r="A255" s="8">
        <v>39604</v>
      </c>
      <c r="B255" s="2">
        <v>157</v>
      </c>
      <c r="D255" s="10">
        <v>12</v>
      </c>
      <c r="E255" s="13">
        <v>0.91</v>
      </c>
      <c r="F255" s="34"/>
      <c r="O255" s="17"/>
      <c r="R255" s="19"/>
      <c r="S255" s="22"/>
      <c r="T255" s="33"/>
      <c r="U255" s="19">
        <f t="shared" si="30"/>
        <v>8.89</v>
      </c>
      <c r="V255" s="19">
        <f t="shared" si="31"/>
        <v>7.789999999999999</v>
      </c>
      <c r="W255" s="22">
        <f t="shared" si="32"/>
        <v>2.6199999999999997</v>
      </c>
      <c r="X255" s="13">
        <f t="shared" si="33"/>
        <v>2.6399999999999997</v>
      </c>
      <c r="Y255" s="13">
        <f t="shared" si="34"/>
        <v>3.09</v>
      </c>
      <c r="Z255" s="17">
        <f t="shared" si="35"/>
        <v>2.8899999999999997</v>
      </c>
    </row>
    <row r="256" spans="1:26" ht="12.75">
      <c r="A256" s="8">
        <v>39605</v>
      </c>
      <c r="B256" s="2">
        <v>158</v>
      </c>
      <c r="D256" s="10">
        <v>0</v>
      </c>
      <c r="E256" s="13">
        <v>0.79</v>
      </c>
      <c r="F256" s="34"/>
      <c r="O256" s="17"/>
      <c r="Q256" s="19"/>
      <c r="R256" s="19"/>
      <c r="T256" s="17"/>
      <c r="U256" s="19">
        <f t="shared" si="30"/>
        <v>9.010000000000002</v>
      </c>
      <c r="V256" s="19">
        <f t="shared" si="31"/>
        <v>7.909999999999999</v>
      </c>
      <c r="W256" s="22">
        <f t="shared" si="32"/>
        <v>2.7399999999999998</v>
      </c>
      <c r="X256" s="13">
        <f t="shared" si="33"/>
        <v>2.76</v>
      </c>
      <c r="Y256" s="13">
        <f t="shared" si="34"/>
        <v>3.21</v>
      </c>
      <c r="Z256" s="17">
        <f t="shared" si="35"/>
        <v>3.01</v>
      </c>
    </row>
    <row r="257" spans="1:26" ht="12.75">
      <c r="A257" s="8">
        <v>39606</v>
      </c>
      <c r="B257" s="2">
        <v>159</v>
      </c>
      <c r="D257" s="10">
        <v>0</v>
      </c>
      <c r="E257" s="13">
        <v>0.74</v>
      </c>
      <c r="F257" s="34"/>
      <c r="O257" s="17"/>
      <c r="Q257" s="19"/>
      <c r="R257" s="19"/>
      <c r="T257" s="17"/>
      <c r="U257" s="19">
        <f t="shared" si="30"/>
        <v>9.06</v>
      </c>
      <c r="V257" s="19">
        <f t="shared" si="31"/>
        <v>7.959999999999999</v>
      </c>
      <c r="W257" s="22">
        <f t="shared" si="32"/>
        <v>2.79</v>
      </c>
      <c r="X257" s="13">
        <f t="shared" si="33"/>
        <v>2.8099999999999996</v>
      </c>
      <c r="Y257" s="13">
        <f t="shared" si="34"/>
        <v>3.26</v>
      </c>
      <c r="Z257" s="17">
        <f t="shared" si="35"/>
        <v>3.0599999999999996</v>
      </c>
    </row>
    <row r="258" spans="1:26" ht="12.75">
      <c r="A258" s="8">
        <v>39607</v>
      </c>
      <c r="B258" s="2">
        <v>160</v>
      </c>
      <c r="D258" s="10">
        <v>0</v>
      </c>
      <c r="E258" s="13">
        <v>0.69</v>
      </c>
      <c r="F258" s="34"/>
      <c r="O258" s="17"/>
      <c r="Q258" s="19"/>
      <c r="R258" s="19"/>
      <c r="T258" s="17"/>
      <c r="U258" s="19">
        <f t="shared" si="30"/>
        <v>9.110000000000001</v>
      </c>
      <c r="V258" s="19">
        <f t="shared" si="31"/>
        <v>8.01</v>
      </c>
      <c r="W258" s="22">
        <f t="shared" si="32"/>
        <v>2.84</v>
      </c>
      <c r="X258" s="13">
        <f t="shared" si="33"/>
        <v>2.86</v>
      </c>
      <c r="Y258" s="13">
        <f t="shared" si="34"/>
        <v>3.31</v>
      </c>
      <c r="Z258" s="17">
        <f t="shared" si="35"/>
        <v>3.11</v>
      </c>
    </row>
    <row r="259" spans="1:26" ht="12.75">
      <c r="A259" s="8">
        <v>39608</v>
      </c>
      <c r="B259" s="2">
        <v>161</v>
      </c>
      <c r="D259" s="10">
        <v>0</v>
      </c>
      <c r="E259" s="13">
        <v>0.67</v>
      </c>
      <c r="F259" s="34">
        <v>30</v>
      </c>
      <c r="G259" s="2">
        <v>1015</v>
      </c>
      <c r="H259" s="13">
        <v>0.42</v>
      </c>
      <c r="I259" s="13">
        <v>0.57</v>
      </c>
      <c r="J259" s="13">
        <v>0.91</v>
      </c>
      <c r="K259" s="13">
        <v>0.85</v>
      </c>
      <c r="L259" s="13">
        <v>0.97</v>
      </c>
      <c r="M259" s="13">
        <v>0.69</v>
      </c>
      <c r="N259" s="13">
        <v>0.5</v>
      </c>
      <c r="O259" s="17">
        <v>0</v>
      </c>
      <c r="P259" s="52">
        <f>R259-0.2</f>
        <v>-0.52</v>
      </c>
      <c r="Q259" s="52">
        <f>R259-0.1</f>
        <v>-0.42000000000000004</v>
      </c>
      <c r="R259" s="53">
        <v>-0.32</v>
      </c>
      <c r="S259" s="22">
        <f>R259+0.1</f>
        <v>-0.22</v>
      </c>
      <c r="T259" s="33">
        <f>R259+0.2</f>
        <v>-0.12</v>
      </c>
      <c r="U259" s="19">
        <f t="shared" si="30"/>
        <v>9.13</v>
      </c>
      <c r="V259" s="19">
        <f t="shared" si="31"/>
        <v>8.03</v>
      </c>
      <c r="W259" s="22">
        <f t="shared" si="32"/>
        <v>2.86</v>
      </c>
      <c r="X259" s="13">
        <f t="shared" si="33"/>
        <v>2.88</v>
      </c>
      <c r="Y259" s="13">
        <f t="shared" si="34"/>
        <v>3.33</v>
      </c>
      <c r="Z259" s="17">
        <f t="shared" si="35"/>
        <v>3.13</v>
      </c>
    </row>
    <row r="260" spans="1:26" ht="12.75">
      <c r="A260" s="8">
        <v>39609</v>
      </c>
      <c r="B260" s="2">
        <v>162</v>
      </c>
      <c r="D260" s="10">
        <v>0</v>
      </c>
      <c r="E260" s="13">
        <v>0.64</v>
      </c>
      <c r="F260" s="34"/>
      <c r="O260" s="17"/>
      <c r="Q260" s="19"/>
      <c r="R260" s="19"/>
      <c r="T260" s="17"/>
      <c r="U260" s="19">
        <f t="shared" si="30"/>
        <v>9.16</v>
      </c>
      <c r="V260" s="19">
        <f t="shared" si="31"/>
        <v>8.059999999999999</v>
      </c>
      <c r="W260" s="22">
        <f t="shared" si="32"/>
        <v>2.8899999999999997</v>
      </c>
      <c r="X260" s="13">
        <f t="shared" si="33"/>
        <v>2.9099999999999997</v>
      </c>
      <c r="Y260" s="13">
        <f t="shared" si="34"/>
        <v>3.36</v>
      </c>
      <c r="Z260" s="17">
        <f t="shared" si="35"/>
        <v>3.1599999999999997</v>
      </c>
    </row>
    <row r="261" spans="1:26" ht="12.75">
      <c r="A261" s="8">
        <v>39610</v>
      </c>
      <c r="B261" s="2">
        <v>163</v>
      </c>
      <c r="D261" s="10">
        <v>0</v>
      </c>
      <c r="E261" s="13">
        <v>0.6</v>
      </c>
      <c r="F261" s="34"/>
      <c r="O261" s="17"/>
      <c r="Q261" s="19"/>
      <c r="R261" s="19"/>
      <c r="T261" s="17"/>
      <c r="U261" s="19">
        <f t="shared" si="30"/>
        <v>9.200000000000001</v>
      </c>
      <c r="V261" s="19">
        <f t="shared" si="31"/>
        <v>8.1</v>
      </c>
      <c r="W261" s="22">
        <f t="shared" si="32"/>
        <v>2.9299999999999997</v>
      </c>
      <c r="X261" s="13">
        <f t="shared" si="33"/>
        <v>2.9499999999999997</v>
      </c>
      <c r="Y261" s="13">
        <f t="shared" si="34"/>
        <v>3.4</v>
      </c>
      <c r="Z261" s="17">
        <f t="shared" si="35"/>
        <v>3.1999999999999997</v>
      </c>
    </row>
    <row r="262" spans="1:26" ht="12.75">
      <c r="A262" s="8">
        <v>39611</v>
      </c>
      <c r="B262" s="2">
        <v>164</v>
      </c>
      <c r="D262" s="10">
        <v>0</v>
      </c>
      <c r="E262" s="13">
        <v>0.58</v>
      </c>
      <c r="F262" s="34"/>
      <c r="K262" s="13" t="s">
        <v>69</v>
      </c>
      <c r="O262" s="17"/>
      <c r="Q262" s="19"/>
      <c r="R262" s="19" t="s">
        <v>69</v>
      </c>
      <c r="T262" s="17"/>
      <c r="U262" s="19">
        <f t="shared" si="30"/>
        <v>9.22</v>
      </c>
      <c r="V262" s="19">
        <f t="shared" si="31"/>
        <v>8.12</v>
      </c>
      <c r="W262" s="22">
        <f t="shared" si="32"/>
        <v>2.9499999999999997</v>
      </c>
      <c r="X262" s="13">
        <f t="shared" si="33"/>
        <v>2.9699999999999998</v>
      </c>
      <c r="Y262" s="13">
        <f t="shared" si="34"/>
        <v>3.42</v>
      </c>
      <c r="Z262" s="17">
        <f t="shared" si="35"/>
        <v>3.2199999999999998</v>
      </c>
    </row>
    <row r="263" spans="1:26" ht="12.75">
      <c r="A263" s="8">
        <v>39612</v>
      </c>
      <c r="B263" s="2">
        <v>165</v>
      </c>
      <c r="D263" s="10">
        <v>0</v>
      </c>
      <c r="E263" s="13">
        <v>0.87</v>
      </c>
      <c r="F263" s="34"/>
      <c r="O263" s="17"/>
      <c r="R263" s="19"/>
      <c r="S263" s="22"/>
      <c r="T263" s="33"/>
      <c r="U263" s="19">
        <f t="shared" si="30"/>
        <v>8.930000000000001</v>
      </c>
      <c r="V263" s="19">
        <f t="shared" si="31"/>
        <v>7.829999999999999</v>
      </c>
      <c r="W263" s="22">
        <f t="shared" si="32"/>
        <v>2.6599999999999997</v>
      </c>
      <c r="X263" s="13">
        <f t="shared" si="33"/>
        <v>2.6799999999999997</v>
      </c>
      <c r="Y263" s="13">
        <f t="shared" si="34"/>
        <v>3.13</v>
      </c>
      <c r="Z263" s="17">
        <f t="shared" si="35"/>
        <v>2.9299999999999997</v>
      </c>
    </row>
    <row r="264" spans="1:26" ht="12.75">
      <c r="A264" s="8">
        <v>39613</v>
      </c>
      <c r="B264" s="2">
        <v>166</v>
      </c>
      <c r="D264" s="10">
        <v>0</v>
      </c>
      <c r="E264" s="13">
        <v>0.47</v>
      </c>
      <c r="F264" s="34"/>
      <c r="O264" s="17"/>
      <c r="Q264" s="19"/>
      <c r="R264" s="19"/>
      <c r="T264" s="17"/>
      <c r="U264" s="19">
        <f t="shared" si="30"/>
        <v>9.33</v>
      </c>
      <c r="V264" s="19">
        <f t="shared" si="31"/>
        <v>8.229999999999999</v>
      </c>
      <c r="W264" s="22">
        <f t="shared" si="32"/>
        <v>3.0599999999999996</v>
      </c>
      <c r="X264" s="13">
        <f t="shared" si="33"/>
        <v>3.08</v>
      </c>
      <c r="Y264" s="13">
        <f t="shared" si="34"/>
        <v>3.5300000000000002</v>
      </c>
      <c r="Z264" s="17">
        <f t="shared" si="35"/>
        <v>3.33</v>
      </c>
    </row>
    <row r="265" spans="1:26" ht="12.75">
      <c r="A265" s="8">
        <v>39614</v>
      </c>
      <c r="B265" s="2">
        <v>167</v>
      </c>
      <c r="D265" s="10">
        <v>0</v>
      </c>
      <c r="E265" s="13">
        <v>0.4</v>
      </c>
      <c r="F265" s="34"/>
      <c r="O265" s="17"/>
      <c r="Q265" s="19"/>
      <c r="R265" s="19"/>
      <c r="T265" s="17"/>
      <c r="U265" s="19">
        <f t="shared" si="30"/>
        <v>9.4</v>
      </c>
      <c r="V265" s="19">
        <f t="shared" si="31"/>
        <v>8.299999999999999</v>
      </c>
      <c r="W265" s="22">
        <f t="shared" si="32"/>
        <v>3.13</v>
      </c>
      <c r="X265" s="13">
        <f t="shared" si="33"/>
        <v>3.15</v>
      </c>
      <c r="Y265" s="13">
        <f t="shared" si="34"/>
        <v>3.6</v>
      </c>
      <c r="Z265" s="17">
        <f t="shared" si="35"/>
        <v>3.4</v>
      </c>
    </row>
    <row r="266" spans="1:26" ht="12.75">
      <c r="A266" s="8">
        <v>39615</v>
      </c>
      <c r="B266" s="2">
        <v>168</v>
      </c>
      <c r="D266" s="10">
        <v>0</v>
      </c>
      <c r="E266" s="13">
        <v>0.27</v>
      </c>
      <c r="F266" s="34"/>
      <c r="O266" s="17"/>
      <c r="Q266" s="19"/>
      <c r="R266" s="19"/>
      <c r="T266" s="17"/>
      <c r="U266" s="19">
        <f t="shared" si="30"/>
        <v>9.530000000000001</v>
      </c>
      <c r="V266" s="19">
        <f t="shared" si="31"/>
        <v>8.43</v>
      </c>
      <c r="W266" s="19">
        <f t="shared" si="32"/>
        <v>3.26</v>
      </c>
      <c r="X266" s="13">
        <f t="shared" si="33"/>
        <v>3.28</v>
      </c>
      <c r="Y266" s="13">
        <f t="shared" si="34"/>
        <v>3.73</v>
      </c>
      <c r="Z266" s="17">
        <f t="shared" si="35"/>
        <v>3.53</v>
      </c>
    </row>
    <row r="267" spans="1:26" ht="12.75">
      <c r="A267" s="8">
        <v>39616</v>
      </c>
      <c r="B267" s="2">
        <v>169</v>
      </c>
      <c r="D267" s="10">
        <v>0</v>
      </c>
      <c r="E267" s="13">
        <v>0.16</v>
      </c>
      <c r="F267" s="34"/>
      <c r="O267" s="17"/>
      <c r="Q267" s="19"/>
      <c r="R267" s="19"/>
      <c r="T267" s="17"/>
      <c r="U267" s="19">
        <f t="shared" si="30"/>
        <v>9.64</v>
      </c>
      <c r="V267" s="19">
        <f t="shared" si="31"/>
        <v>8.54</v>
      </c>
      <c r="W267" s="19">
        <f t="shared" si="32"/>
        <v>3.3699999999999997</v>
      </c>
      <c r="X267" s="13">
        <f t="shared" si="33"/>
        <v>3.3899999999999997</v>
      </c>
      <c r="Y267" s="13">
        <f t="shared" si="34"/>
        <v>3.84</v>
      </c>
      <c r="Z267" s="17">
        <f t="shared" si="35"/>
        <v>3.6399999999999997</v>
      </c>
    </row>
    <row r="268" spans="1:26" ht="12.75">
      <c r="A268" s="8">
        <v>39617</v>
      </c>
      <c r="B268" s="2">
        <v>170</v>
      </c>
      <c r="D268" s="10">
        <v>0</v>
      </c>
      <c r="E268" s="13">
        <v>0.04</v>
      </c>
      <c r="F268" s="34"/>
      <c r="O268" s="17"/>
      <c r="Q268" s="19"/>
      <c r="R268" s="19"/>
      <c r="T268" s="17"/>
      <c r="U268" s="19">
        <f t="shared" si="30"/>
        <v>9.760000000000002</v>
      </c>
      <c r="V268" s="19">
        <f t="shared" si="31"/>
        <v>8.66</v>
      </c>
      <c r="W268" s="19">
        <f t="shared" si="32"/>
        <v>3.4899999999999998</v>
      </c>
      <c r="X268" s="13">
        <f t="shared" si="33"/>
        <v>3.51</v>
      </c>
      <c r="Y268" s="13">
        <f t="shared" si="34"/>
        <v>3.96</v>
      </c>
      <c r="Z268" s="17">
        <f t="shared" si="35"/>
        <v>3.76</v>
      </c>
    </row>
    <row r="269" spans="1:26" ht="12.75">
      <c r="A269" s="8">
        <v>39618</v>
      </c>
      <c r="B269" s="2">
        <v>171</v>
      </c>
      <c r="D269" s="10">
        <v>0</v>
      </c>
      <c r="E269" s="13">
        <v>0</v>
      </c>
      <c r="F269" s="34"/>
      <c r="O269" s="17"/>
      <c r="Q269" s="19"/>
      <c r="R269" s="19"/>
      <c r="T269" s="17"/>
      <c r="U269" s="19">
        <f t="shared" si="30"/>
        <v>9.8</v>
      </c>
      <c r="V269" s="19">
        <f t="shared" si="31"/>
        <v>8.7</v>
      </c>
      <c r="W269" s="19">
        <f t="shared" si="32"/>
        <v>3.53</v>
      </c>
      <c r="X269" s="13">
        <f t="shared" si="33"/>
        <v>3.55</v>
      </c>
      <c r="Y269" s="13">
        <f t="shared" si="34"/>
        <v>4</v>
      </c>
      <c r="Z269" s="17">
        <f t="shared" si="35"/>
        <v>3.8</v>
      </c>
    </row>
    <row r="270" spans="1:26" ht="12.75">
      <c r="A270" s="8">
        <v>39619</v>
      </c>
      <c r="B270" s="2">
        <v>172</v>
      </c>
      <c r="D270" s="10">
        <v>0</v>
      </c>
      <c r="E270" s="13">
        <v>0</v>
      </c>
      <c r="F270" s="34"/>
      <c r="O270" s="17"/>
      <c r="Q270" s="19"/>
      <c r="R270" s="19"/>
      <c r="T270" s="17"/>
      <c r="U270" s="19">
        <f t="shared" si="30"/>
        <v>9.8</v>
      </c>
      <c r="V270" s="19">
        <f t="shared" si="31"/>
        <v>8.7</v>
      </c>
      <c r="W270" s="19">
        <f t="shared" si="32"/>
        <v>3.53</v>
      </c>
      <c r="X270" s="13">
        <f t="shared" si="33"/>
        <v>3.55</v>
      </c>
      <c r="Y270" s="13">
        <f t="shared" si="34"/>
        <v>4</v>
      </c>
      <c r="Z270" s="17">
        <f t="shared" si="35"/>
        <v>3.8</v>
      </c>
    </row>
    <row r="271" spans="1:26" ht="12.75">
      <c r="A271" s="8">
        <v>39620</v>
      </c>
      <c r="B271" s="2">
        <v>173</v>
      </c>
      <c r="D271" s="10"/>
      <c r="F271" s="34"/>
      <c r="O271" s="17"/>
      <c r="Q271" s="19"/>
      <c r="R271" s="19"/>
      <c r="T271" s="17"/>
      <c r="U271" s="19"/>
      <c r="V271" s="19"/>
      <c r="W271" s="19"/>
      <c r="Z271" s="17"/>
    </row>
    <row r="272" spans="1:26" ht="12.75">
      <c r="A272" s="8">
        <v>39621</v>
      </c>
      <c r="B272" s="2">
        <v>174</v>
      </c>
      <c r="D272" s="10"/>
      <c r="F272" s="34"/>
      <c r="O272" s="17"/>
      <c r="Q272" s="19"/>
      <c r="R272" s="19"/>
      <c r="T272" s="17"/>
      <c r="U272" s="19"/>
      <c r="V272" s="19"/>
      <c r="W272" s="19"/>
      <c r="Z272" s="17"/>
    </row>
    <row r="273" spans="1:26" ht="12.75">
      <c r="A273" s="8">
        <v>39622</v>
      </c>
      <c r="B273" s="2">
        <v>175</v>
      </c>
      <c r="D273" s="10"/>
      <c r="F273" s="34"/>
      <c r="O273" s="17"/>
      <c r="Q273" s="19"/>
      <c r="R273" s="19"/>
      <c r="T273" s="17"/>
      <c r="U273" s="19"/>
      <c r="V273" s="19"/>
      <c r="W273" s="19"/>
      <c r="Z273" s="17"/>
    </row>
    <row r="274" spans="1:26" ht="12.75">
      <c r="A274" s="8">
        <v>39623</v>
      </c>
      <c r="B274" s="2">
        <v>176</v>
      </c>
      <c r="D274" s="10"/>
      <c r="F274" s="34"/>
      <c r="O274" s="17"/>
      <c r="Q274" s="19"/>
      <c r="R274" s="19"/>
      <c r="T274" s="17"/>
      <c r="U274" s="19"/>
      <c r="V274" s="19"/>
      <c r="W274" s="19"/>
      <c r="Z274" s="17"/>
    </row>
    <row r="275" spans="1:26" ht="12.75">
      <c r="A275" s="8">
        <v>39624</v>
      </c>
      <c r="B275" s="2">
        <v>177</v>
      </c>
      <c r="D275" s="10"/>
      <c r="F275" s="34"/>
      <c r="O275" s="17"/>
      <c r="Q275" s="19"/>
      <c r="R275" s="19"/>
      <c r="T275" s="17"/>
      <c r="U275" s="19"/>
      <c r="V275" s="19"/>
      <c r="W275" s="19"/>
      <c r="Z275" s="17"/>
    </row>
    <row r="276" spans="1:26" ht="12.75">
      <c r="A276" s="8">
        <v>39625</v>
      </c>
      <c r="B276" s="2">
        <v>178</v>
      </c>
      <c r="D276" s="10"/>
      <c r="F276" s="34"/>
      <c r="O276" s="17"/>
      <c r="Q276" s="19"/>
      <c r="R276" s="19"/>
      <c r="T276" s="17"/>
      <c r="U276" s="19"/>
      <c r="V276" s="19"/>
      <c r="W276" s="19"/>
      <c r="Z276" s="17"/>
    </row>
    <row r="277" spans="1:26" ht="12.75">
      <c r="A277" s="8">
        <v>39626</v>
      </c>
      <c r="B277" s="2">
        <v>179</v>
      </c>
      <c r="D277" s="10"/>
      <c r="F277" s="34"/>
      <c r="O277" s="17"/>
      <c r="Q277" s="19"/>
      <c r="R277" s="19"/>
      <c r="T277" s="17"/>
      <c r="U277" s="19"/>
      <c r="V277" s="19"/>
      <c r="W277" s="19"/>
      <c r="Z277" s="17"/>
    </row>
    <row r="278" spans="1:26" ht="12.75">
      <c r="A278" s="8">
        <v>39627</v>
      </c>
      <c r="B278" s="2">
        <v>180</v>
      </c>
      <c r="D278" s="10"/>
      <c r="F278" s="34"/>
      <c r="O278" s="17"/>
      <c r="Q278" s="19"/>
      <c r="R278" s="19"/>
      <c r="T278" s="17"/>
      <c r="U278" s="19"/>
      <c r="V278" s="19"/>
      <c r="W278" s="19"/>
      <c r="Z278" s="17"/>
    </row>
    <row r="279" spans="1:26" ht="12.75">
      <c r="A279" s="8">
        <v>39628</v>
      </c>
      <c r="B279" s="2">
        <v>181</v>
      </c>
      <c r="D279" s="10"/>
      <c r="F279" s="34"/>
      <c r="O279" s="17"/>
      <c r="Q279" s="19"/>
      <c r="R279" s="19"/>
      <c r="T279" s="17"/>
      <c r="U279" s="19"/>
      <c r="V279" s="19"/>
      <c r="W279" s="19"/>
      <c r="Z279" s="17"/>
    </row>
    <row r="280" spans="1:26" ht="12.75">
      <c r="A280" s="8">
        <v>39629</v>
      </c>
      <c r="B280" s="2">
        <v>182</v>
      </c>
      <c r="D280" s="10"/>
      <c r="F280" s="34"/>
      <c r="O280" s="17"/>
      <c r="Q280" s="19"/>
      <c r="R280" s="19"/>
      <c r="T280" s="17"/>
      <c r="U280" s="19"/>
      <c r="V280" s="19"/>
      <c r="W280" s="19"/>
      <c r="Z280" s="17"/>
    </row>
    <row r="281" spans="1:26" ht="12.75">
      <c r="A281" s="8"/>
      <c r="D281" s="10"/>
      <c r="F281" s="34"/>
      <c r="O281" s="17"/>
      <c r="Q281" s="19"/>
      <c r="R281" s="19"/>
      <c r="T281" s="17"/>
      <c r="U281" s="19"/>
      <c r="V281" s="19"/>
      <c r="W281" s="19"/>
      <c r="Z281" s="17"/>
    </row>
    <row r="282" spans="1:26" ht="12.75">
      <c r="A282" s="8"/>
      <c r="D282" s="10"/>
      <c r="F282" s="34"/>
      <c r="O282" s="17"/>
      <c r="Q282" s="19"/>
      <c r="R282" s="19"/>
      <c r="T282" s="17"/>
      <c r="U282" s="19"/>
      <c r="V282" s="19"/>
      <c r="W282" s="19"/>
      <c r="Z282" s="17"/>
    </row>
    <row r="283" spans="1:26" ht="12.75">
      <c r="A283" s="8"/>
      <c r="D283" s="10"/>
      <c r="F283" s="34"/>
      <c r="O283" s="17"/>
      <c r="Q283" s="19"/>
      <c r="R283" s="19"/>
      <c r="T283" s="17"/>
      <c r="U283" s="19"/>
      <c r="V283" s="19"/>
      <c r="W283" s="19"/>
      <c r="Z283" s="17"/>
    </row>
    <row r="284" spans="1:26" ht="12.75">
      <c r="A284" s="8"/>
      <c r="D284" s="10"/>
      <c r="F284" s="34"/>
      <c r="O284" s="17"/>
      <c r="Q284" s="19"/>
      <c r="R284" s="19"/>
      <c r="T284" s="17"/>
      <c r="U284" s="19"/>
      <c r="V284" s="19"/>
      <c r="W284" s="19"/>
      <c r="Z284" s="17"/>
    </row>
    <row r="285" spans="1:26" ht="12.75">
      <c r="A285" s="8"/>
      <c r="D285" s="10"/>
      <c r="F285" s="34"/>
      <c r="O285" s="17"/>
      <c r="Q285" s="19"/>
      <c r="R285" s="19"/>
      <c r="T285" s="17"/>
      <c r="U285" s="19"/>
      <c r="V285" s="19"/>
      <c r="W285" s="19"/>
      <c r="Z285" s="17"/>
    </row>
    <row r="286" spans="1:26" ht="12.75">
      <c r="A286" s="8"/>
      <c r="D286" s="10"/>
      <c r="F286" s="34"/>
      <c r="O286" s="17"/>
      <c r="Q286" s="19"/>
      <c r="R286" s="19"/>
      <c r="T286" s="17"/>
      <c r="U286" s="19"/>
      <c r="V286" s="19"/>
      <c r="W286" s="19"/>
      <c r="Z286" s="17"/>
    </row>
    <row r="287" spans="1:26" ht="12.75">
      <c r="A287" s="8"/>
      <c r="D287" s="10"/>
      <c r="F287" s="34"/>
      <c r="O287" s="17"/>
      <c r="Q287" s="19"/>
      <c r="R287" s="19"/>
      <c r="T287" s="17"/>
      <c r="U287" s="19"/>
      <c r="V287" s="19"/>
      <c r="W287" s="19"/>
      <c r="Z287" s="17"/>
    </row>
    <row r="288" spans="1:26" ht="12.75">
      <c r="A288" s="8"/>
      <c r="D288" s="10"/>
      <c r="F288" s="34"/>
      <c r="O288" s="17"/>
      <c r="Q288" s="19"/>
      <c r="R288" s="19"/>
      <c r="T288" s="17"/>
      <c r="U288" s="19"/>
      <c r="V288" s="19"/>
      <c r="W288" s="19"/>
      <c r="Z288" s="17"/>
    </row>
    <row r="289" spans="1:26" ht="12.75">
      <c r="A289" s="8"/>
      <c r="D289" s="10"/>
      <c r="F289" s="34"/>
      <c r="O289" s="17"/>
      <c r="Q289" s="19"/>
      <c r="R289" s="19"/>
      <c r="T289" s="17"/>
      <c r="U289" s="19"/>
      <c r="V289" s="19"/>
      <c r="W289" s="19"/>
      <c r="Z289" s="17"/>
    </row>
    <row r="290" spans="1:26" ht="12.75">
      <c r="A290" s="8"/>
      <c r="D290" s="10"/>
      <c r="F290" s="34"/>
      <c r="O290" s="17"/>
      <c r="Q290" s="19"/>
      <c r="R290" s="19"/>
      <c r="T290" s="17"/>
      <c r="U290" s="19"/>
      <c r="V290" s="19"/>
      <c r="W290" s="19"/>
      <c r="Z290" s="17"/>
    </row>
    <row r="291" spans="1:26" ht="12.75">
      <c r="A291" s="8"/>
      <c r="D291" s="10"/>
      <c r="F291" s="34"/>
      <c r="O291" s="17"/>
      <c r="Q291" s="19"/>
      <c r="R291" s="19"/>
      <c r="T291" s="17"/>
      <c r="U291" s="19"/>
      <c r="V291" s="19"/>
      <c r="W291" s="19"/>
      <c r="Z291" s="17"/>
    </row>
    <row r="292" spans="1:26" ht="12.75">
      <c r="A292" s="8"/>
      <c r="D292" s="10"/>
      <c r="F292" s="34"/>
      <c r="O292" s="17"/>
      <c r="Q292" s="19"/>
      <c r="R292" s="19"/>
      <c r="T292" s="17"/>
      <c r="U292" s="19"/>
      <c r="V292" s="19"/>
      <c r="W292" s="19"/>
      <c r="Z292" s="17"/>
    </row>
    <row r="293" spans="1:26" ht="12.75">
      <c r="A293" s="8"/>
      <c r="D293" s="10"/>
      <c r="F293" s="34"/>
      <c r="O293" s="17"/>
      <c r="Q293" s="19"/>
      <c r="R293" s="19"/>
      <c r="T293" s="17"/>
      <c r="U293" s="19"/>
      <c r="V293" s="19"/>
      <c r="W293" s="19"/>
      <c r="Z293" s="17"/>
    </row>
    <row r="294" spans="1:26" ht="12.75">
      <c r="A294" s="8"/>
      <c r="D294" s="10"/>
      <c r="F294" s="34"/>
      <c r="O294" s="17"/>
      <c r="Q294" s="19"/>
      <c r="R294" s="19"/>
      <c r="T294" s="17"/>
      <c r="U294" s="19"/>
      <c r="V294" s="19"/>
      <c r="W294" s="19"/>
      <c r="Z294" s="17"/>
    </row>
    <row r="295" spans="1:26" ht="12.75">
      <c r="A295" s="8"/>
      <c r="D295" s="10"/>
      <c r="F295" s="34"/>
      <c r="O295" s="17"/>
      <c r="Q295" s="19"/>
      <c r="R295" s="19"/>
      <c r="T295" s="17"/>
      <c r="U295" s="19"/>
      <c r="V295" s="19"/>
      <c r="W295" s="19"/>
      <c r="Z295" s="17"/>
    </row>
    <row r="296" spans="1:26" ht="12.75">
      <c r="A296" s="8"/>
      <c r="D296" s="10"/>
      <c r="F296" s="34"/>
      <c r="O296" s="17"/>
      <c r="Q296" s="19"/>
      <c r="R296" s="19"/>
      <c r="T296" s="17"/>
      <c r="U296" s="19"/>
      <c r="V296" s="19"/>
      <c r="W296" s="19"/>
      <c r="Z296" s="17"/>
    </row>
    <row r="297" spans="1:26" ht="12.75">
      <c r="A297" s="8"/>
      <c r="D297" s="10"/>
      <c r="F297" s="34"/>
      <c r="O297" s="17"/>
      <c r="Q297" s="19"/>
      <c r="R297" s="19"/>
      <c r="T297" s="17"/>
      <c r="U297" s="19"/>
      <c r="V297" s="19"/>
      <c r="W297" s="19"/>
      <c r="Z297" s="17"/>
    </row>
    <row r="298" spans="1:26" ht="12.75">
      <c r="A298" s="8"/>
      <c r="D298" s="10"/>
      <c r="F298" s="34"/>
      <c r="O298" s="17"/>
      <c r="Q298" s="19"/>
      <c r="R298" s="19"/>
      <c r="T298" s="17"/>
      <c r="U298" s="19"/>
      <c r="V298" s="19"/>
      <c r="W298" s="19"/>
      <c r="Z298" s="17"/>
    </row>
    <row r="299" spans="1:26" ht="12.75">
      <c r="A299" s="8"/>
      <c r="D299" s="10"/>
      <c r="F299" s="34"/>
      <c r="O299" s="17"/>
      <c r="Q299" s="19"/>
      <c r="R299" s="19"/>
      <c r="T299" s="17"/>
      <c r="U299" s="19"/>
      <c r="V299" s="19"/>
      <c r="W299" s="19"/>
      <c r="Z299" s="17"/>
    </row>
    <row r="300" spans="1:26" ht="12.75">
      <c r="A300" s="8"/>
      <c r="D300" s="10"/>
      <c r="F300" s="34"/>
      <c r="O300" s="17"/>
      <c r="Q300" s="19"/>
      <c r="R300" s="19"/>
      <c r="T300" s="17"/>
      <c r="U300" s="19"/>
      <c r="V300" s="19"/>
      <c r="W300" s="19"/>
      <c r="Z300" s="17"/>
    </row>
    <row r="301" spans="1:26" ht="12.75">
      <c r="A301" s="8"/>
      <c r="D301" s="10"/>
      <c r="F301" s="34"/>
      <c r="O301" s="17"/>
      <c r="Q301" s="19"/>
      <c r="R301" s="19"/>
      <c r="T301" s="17"/>
      <c r="U301" s="19"/>
      <c r="V301" s="19"/>
      <c r="W301" s="19"/>
      <c r="Z301" s="17"/>
    </row>
    <row r="302" spans="1:26" ht="12.75">
      <c r="A302" s="8"/>
      <c r="D302" s="10"/>
      <c r="F302" s="34"/>
      <c r="O302" s="17"/>
      <c r="Q302" s="19"/>
      <c r="R302" s="19"/>
      <c r="T302" s="17"/>
      <c r="U302" s="19"/>
      <c r="V302" s="19"/>
      <c r="W302" s="19"/>
      <c r="Z302" s="17"/>
    </row>
    <row r="303" spans="1:26" ht="12.75">
      <c r="A303" s="8"/>
      <c r="D303" s="10"/>
      <c r="F303" s="34"/>
      <c r="O303" s="17"/>
      <c r="Q303" s="19"/>
      <c r="R303" s="19"/>
      <c r="T303" s="17"/>
      <c r="U303" s="19"/>
      <c r="V303" s="19"/>
      <c r="W303" s="19"/>
      <c r="Z303" s="17"/>
    </row>
    <row r="304" spans="1:26" ht="12.75">
      <c r="A304" s="8"/>
      <c r="D304" s="10"/>
      <c r="F304" s="34"/>
      <c r="O304" s="17"/>
      <c r="Q304" s="19"/>
      <c r="R304" s="19"/>
      <c r="T304" s="17"/>
      <c r="U304" s="19"/>
      <c r="V304" s="19"/>
      <c r="W304" s="19"/>
      <c r="Z304" s="17"/>
    </row>
    <row r="305" spans="1:26" ht="12.75">
      <c r="A305" s="8"/>
      <c r="D305" s="10"/>
      <c r="F305" s="34"/>
      <c r="O305" s="17"/>
      <c r="Q305" s="19"/>
      <c r="R305" s="19"/>
      <c r="T305" s="17"/>
      <c r="U305" s="19"/>
      <c r="V305" s="19"/>
      <c r="W305" s="19"/>
      <c r="Z305" s="17"/>
    </row>
    <row r="306" spans="1:26" ht="12.75">
      <c r="A306" s="8"/>
      <c r="D306" s="10"/>
      <c r="F306" s="34"/>
      <c r="O306" s="17"/>
      <c r="Q306" s="19"/>
      <c r="R306" s="19"/>
      <c r="T306" s="17"/>
      <c r="U306" s="19"/>
      <c r="V306" s="19"/>
      <c r="W306" s="19"/>
      <c r="Z306" s="17"/>
    </row>
    <row r="307" spans="1:26" ht="12.75">
      <c r="A307" s="8"/>
      <c r="D307" s="10"/>
      <c r="F307" s="34"/>
      <c r="O307" s="17"/>
      <c r="Q307" s="19"/>
      <c r="R307" s="19"/>
      <c r="T307" s="17"/>
      <c r="U307" s="19"/>
      <c r="V307" s="19"/>
      <c r="W307" s="19"/>
      <c r="Z307" s="17"/>
    </row>
    <row r="308" spans="1:26" ht="12.75">
      <c r="A308" s="8"/>
      <c r="D308" s="10"/>
      <c r="F308" s="34"/>
      <c r="O308" s="17"/>
      <c r="Q308" s="19"/>
      <c r="R308" s="19"/>
      <c r="T308" s="17"/>
      <c r="U308" s="19"/>
      <c r="V308" s="19"/>
      <c r="W308" s="19"/>
      <c r="Z308" s="17"/>
    </row>
    <row r="309" spans="1:26" ht="12.75">
      <c r="A309" s="8"/>
      <c r="D309" s="10"/>
      <c r="F309" s="34"/>
      <c r="O309" s="17"/>
      <c r="Q309" s="19"/>
      <c r="R309" s="19"/>
      <c r="T309" s="17"/>
      <c r="U309" s="19"/>
      <c r="V309" s="19"/>
      <c r="W309" s="19"/>
      <c r="Z309" s="17"/>
    </row>
    <row r="310" spans="1:26" ht="12.75">
      <c r="A310" s="8"/>
      <c r="D310" s="10"/>
      <c r="F310" s="34"/>
      <c r="O310" s="17"/>
      <c r="Q310" s="19"/>
      <c r="R310" s="19"/>
      <c r="T310" s="17"/>
      <c r="U310" s="19"/>
      <c r="V310" s="19"/>
      <c r="W310" s="19"/>
      <c r="Z310" s="17"/>
    </row>
    <row r="311" spans="1:26" ht="12.75">
      <c r="A311" s="8"/>
      <c r="D311" s="10"/>
      <c r="F311" s="34"/>
      <c r="O311" s="17"/>
      <c r="Q311" s="19"/>
      <c r="R311" s="19"/>
      <c r="T311" s="17"/>
      <c r="U311" s="19"/>
      <c r="V311" s="19"/>
      <c r="W311" s="19"/>
      <c r="Z311" s="17"/>
    </row>
    <row r="312" spans="1:26" ht="12.75">
      <c r="A312" s="8"/>
      <c r="D312" s="10"/>
      <c r="F312" s="34"/>
      <c r="O312" s="17"/>
      <c r="Q312" s="19"/>
      <c r="R312" s="19"/>
      <c r="T312" s="17"/>
      <c r="U312" s="19"/>
      <c r="V312" s="19"/>
      <c r="W312" s="19"/>
      <c r="Z312" s="17"/>
    </row>
    <row r="313" spans="1:26" ht="12.75">
      <c r="A313" s="8"/>
      <c r="D313" s="10"/>
      <c r="F313" s="34"/>
      <c r="O313" s="17"/>
      <c r="Q313" s="19"/>
      <c r="R313" s="19"/>
      <c r="T313" s="17"/>
      <c r="U313" s="19"/>
      <c r="V313" s="19"/>
      <c r="W313" s="19"/>
      <c r="Z313" s="17"/>
    </row>
    <row r="314" spans="1:26" ht="12.75">
      <c r="A314" s="8"/>
      <c r="D314" s="10"/>
      <c r="F314" s="34"/>
      <c r="O314" s="17"/>
      <c r="Q314" s="19"/>
      <c r="R314" s="19"/>
      <c r="T314" s="17"/>
      <c r="U314" s="19"/>
      <c r="V314" s="19"/>
      <c r="W314" s="19"/>
      <c r="Z314" s="17"/>
    </row>
    <row r="315" spans="1:26" ht="12.75">
      <c r="A315" s="8"/>
      <c r="D315" s="10"/>
      <c r="F315" s="34"/>
      <c r="O315" s="17"/>
      <c r="Q315" s="19"/>
      <c r="R315" s="19"/>
      <c r="T315" s="17"/>
      <c r="U315" s="19"/>
      <c r="V315" s="19"/>
      <c r="W315" s="19"/>
      <c r="Z315" s="17"/>
    </row>
    <row r="316" spans="1:26" ht="12.75">
      <c r="A316" s="8"/>
      <c r="D316" s="10"/>
      <c r="F316" s="34"/>
      <c r="O316" s="17"/>
      <c r="Q316" s="19"/>
      <c r="R316" s="19"/>
      <c r="T316" s="17"/>
      <c r="U316" s="19"/>
      <c r="V316" s="19"/>
      <c r="W316" s="19"/>
      <c r="Z316" s="17"/>
    </row>
    <row r="317" spans="1:26" ht="12.75">
      <c r="A317" s="8"/>
      <c r="D317" s="10"/>
      <c r="F317" s="34"/>
      <c r="O317" s="17"/>
      <c r="Q317" s="19"/>
      <c r="R317" s="19"/>
      <c r="T317" s="17"/>
      <c r="U317" s="19"/>
      <c r="V317" s="19"/>
      <c r="W317" s="19"/>
      <c r="Z317" s="17"/>
    </row>
    <row r="318" spans="1:26" ht="12.75">
      <c r="A318" s="8"/>
      <c r="D318" s="10"/>
      <c r="F318" s="34"/>
      <c r="O318" s="17"/>
      <c r="Q318" s="19"/>
      <c r="R318" s="19"/>
      <c r="T318" s="17"/>
      <c r="U318" s="19"/>
      <c r="V318" s="19"/>
      <c r="W318" s="19"/>
      <c r="Z318" s="17"/>
    </row>
    <row r="319" spans="1:26" ht="12.75">
      <c r="A319" s="8"/>
      <c r="D319" s="10"/>
      <c r="F319" s="34"/>
      <c r="O319" s="17"/>
      <c r="Q319" s="19"/>
      <c r="R319" s="19"/>
      <c r="T319" s="17"/>
      <c r="U319" s="19"/>
      <c r="V319" s="19"/>
      <c r="W319" s="19"/>
      <c r="Z319" s="17"/>
    </row>
    <row r="320" spans="1:26" ht="12.75">
      <c r="A320" s="8"/>
      <c r="D320" s="10"/>
      <c r="F320" s="34"/>
      <c r="O320" s="17"/>
      <c r="Q320" s="19"/>
      <c r="R320" s="19"/>
      <c r="T320" s="17"/>
      <c r="U320" s="19"/>
      <c r="V320" s="19"/>
      <c r="W320" s="19"/>
      <c r="Z320" s="17"/>
    </row>
    <row r="321" spans="1:26" ht="12.75">
      <c r="A321" s="8"/>
      <c r="D321" s="10"/>
      <c r="F321" s="34"/>
      <c r="O321" s="17"/>
      <c r="Q321" s="19"/>
      <c r="R321" s="19"/>
      <c r="T321" s="17"/>
      <c r="U321" s="19"/>
      <c r="V321" s="19"/>
      <c r="W321" s="19"/>
      <c r="Z321" s="17"/>
    </row>
    <row r="322" spans="1:26" ht="12.75">
      <c r="A322" s="8"/>
      <c r="D322" s="10"/>
      <c r="F322" s="34"/>
      <c r="O322" s="17"/>
      <c r="Q322" s="19"/>
      <c r="R322" s="19"/>
      <c r="T322" s="17"/>
      <c r="U322" s="19"/>
      <c r="V322" s="19"/>
      <c r="W322" s="19"/>
      <c r="Z322" s="17"/>
    </row>
    <row r="323" spans="1:26" ht="12.75">
      <c r="A323" s="8"/>
      <c r="D323" s="10"/>
      <c r="F323" s="34"/>
      <c r="O323" s="17"/>
      <c r="Q323" s="19"/>
      <c r="R323" s="19"/>
      <c r="T323" s="17"/>
      <c r="U323" s="19"/>
      <c r="V323" s="19"/>
      <c r="W323" s="19"/>
      <c r="Z323" s="17"/>
    </row>
    <row r="324" spans="1:26" ht="12.75">
      <c r="A324" s="8"/>
      <c r="D324" s="10"/>
      <c r="F324" s="34"/>
      <c r="O324" s="17"/>
      <c r="Q324" s="19"/>
      <c r="R324" s="19"/>
      <c r="T324" s="17"/>
      <c r="U324" s="19"/>
      <c r="V324" s="19"/>
      <c r="W324" s="19"/>
      <c r="Z324" s="17"/>
    </row>
    <row r="325" spans="1:26" ht="12.75">
      <c r="A325" s="8"/>
      <c r="D325" s="10"/>
      <c r="F325" s="34"/>
      <c r="O325" s="17"/>
      <c r="Q325" s="19"/>
      <c r="R325" s="19"/>
      <c r="T325" s="17"/>
      <c r="U325" s="19"/>
      <c r="V325" s="19"/>
      <c r="W325" s="19"/>
      <c r="Z325" s="17"/>
    </row>
    <row r="326" spans="1:26" ht="12.75">
      <c r="A326" s="8"/>
      <c r="D326" s="10"/>
      <c r="F326" s="34"/>
      <c r="O326" s="17"/>
      <c r="Q326" s="19"/>
      <c r="R326" s="19"/>
      <c r="T326" s="17"/>
      <c r="U326" s="19"/>
      <c r="V326" s="19"/>
      <c r="W326" s="19"/>
      <c r="Z326" s="17"/>
    </row>
    <row r="327" spans="1:26" ht="12.75">
      <c r="A327" s="8"/>
      <c r="D327" s="10"/>
      <c r="F327" s="34"/>
      <c r="O327" s="17"/>
      <c r="Q327" s="19"/>
      <c r="R327" s="19"/>
      <c r="T327" s="17"/>
      <c r="U327" s="19"/>
      <c r="V327" s="19"/>
      <c r="W327" s="19"/>
      <c r="Z327" s="17"/>
    </row>
    <row r="328" spans="1:26" ht="12.75">
      <c r="A328" s="8"/>
      <c r="D328" s="10"/>
      <c r="F328" s="34"/>
      <c r="O328" s="17"/>
      <c r="Q328" s="19"/>
      <c r="R328" s="19"/>
      <c r="T328" s="17"/>
      <c r="U328" s="19"/>
      <c r="V328" s="19"/>
      <c r="W328" s="19"/>
      <c r="Z328" s="17"/>
    </row>
    <row r="329" spans="1:26" ht="12.75">
      <c r="A329" s="8"/>
      <c r="D329" s="10"/>
      <c r="F329" s="34"/>
      <c r="O329" s="17"/>
      <c r="Q329" s="19"/>
      <c r="R329" s="19"/>
      <c r="T329" s="17"/>
      <c r="U329" s="19"/>
      <c r="V329" s="19"/>
      <c r="W329" s="19"/>
      <c r="Z329" s="17"/>
    </row>
    <row r="330" spans="1:26" ht="12.75">
      <c r="A330" s="8"/>
      <c r="D330" s="10"/>
      <c r="F330" s="34"/>
      <c r="O330" s="17"/>
      <c r="Q330" s="19"/>
      <c r="R330" s="19"/>
      <c r="T330" s="17"/>
      <c r="U330" s="19"/>
      <c r="V330" s="19"/>
      <c r="W330" s="19"/>
      <c r="Z330" s="17"/>
    </row>
    <row r="331" spans="1:26" ht="12.75">
      <c r="A331" s="8"/>
      <c r="D331" s="10"/>
      <c r="F331" s="34"/>
      <c r="O331" s="17"/>
      <c r="Q331" s="19"/>
      <c r="R331" s="19"/>
      <c r="T331" s="17"/>
      <c r="U331" s="19"/>
      <c r="V331" s="19"/>
      <c r="W331" s="19"/>
      <c r="Z331" s="17"/>
    </row>
    <row r="332" spans="1:26" ht="12.75">
      <c r="A332" s="8"/>
      <c r="D332" s="10"/>
      <c r="F332" s="34"/>
      <c r="O332" s="17"/>
      <c r="Q332" s="19"/>
      <c r="R332" s="19"/>
      <c r="T332" s="17"/>
      <c r="U332" s="19"/>
      <c r="V332" s="19"/>
      <c r="W332" s="19"/>
      <c r="Z332" s="17"/>
    </row>
    <row r="333" spans="1:26" ht="12.75">
      <c r="A333" s="8"/>
      <c r="D333" s="10"/>
      <c r="F333" s="34"/>
      <c r="O333" s="17"/>
      <c r="Q333" s="19"/>
      <c r="R333" s="19"/>
      <c r="T333" s="17"/>
      <c r="U333" s="19"/>
      <c r="V333" s="19"/>
      <c r="W333" s="19"/>
      <c r="Z333" s="17"/>
    </row>
    <row r="334" spans="1:26" ht="12.75">
      <c r="A334" s="8"/>
      <c r="D334" s="10"/>
      <c r="F334" s="34"/>
      <c r="O334" s="17"/>
      <c r="Q334" s="19"/>
      <c r="R334" s="19"/>
      <c r="T334" s="17"/>
      <c r="U334" s="19"/>
      <c r="V334" s="19"/>
      <c r="W334" s="19"/>
      <c r="Z334" s="17"/>
    </row>
    <row r="335" spans="1:26" ht="12.75">
      <c r="A335" s="8"/>
      <c r="D335" s="10"/>
      <c r="F335" s="34"/>
      <c r="O335" s="17"/>
      <c r="Q335" s="19"/>
      <c r="R335" s="19"/>
      <c r="T335" s="17"/>
      <c r="U335" s="19"/>
      <c r="V335" s="19"/>
      <c r="W335" s="19"/>
      <c r="Z335" s="17"/>
    </row>
    <row r="336" spans="1:26" ht="12.75">
      <c r="A336" s="8"/>
      <c r="D336" s="10"/>
      <c r="F336" s="34"/>
      <c r="O336" s="17"/>
      <c r="Q336" s="19"/>
      <c r="R336" s="19"/>
      <c r="T336" s="17"/>
      <c r="U336" s="19"/>
      <c r="V336" s="19"/>
      <c r="W336" s="19"/>
      <c r="Z336" s="17"/>
    </row>
    <row r="337" spans="1:26" ht="12.75">
      <c r="A337" s="8"/>
      <c r="D337" s="10"/>
      <c r="F337" s="34"/>
      <c r="O337" s="17"/>
      <c r="Q337" s="19"/>
      <c r="R337" s="19"/>
      <c r="T337" s="17"/>
      <c r="U337" s="19"/>
      <c r="V337" s="19"/>
      <c r="W337" s="19"/>
      <c r="Z337" s="17"/>
    </row>
    <row r="338" spans="1:26" ht="12.75">
      <c r="A338" s="8"/>
      <c r="D338" s="10"/>
      <c r="F338" s="34"/>
      <c r="O338" s="17"/>
      <c r="Q338" s="19"/>
      <c r="R338" s="19"/>
      <c r="T338" s="17"/>
      <c r="U338" s="19"/>
      <c r="V338" s="19"/>
      <c r="W338" s="19"/>
      <c r="Z338" s="17"/>
    </row>
    <row r="339" spans="1:26" ht="12.75">
      <c r="A339" s="8"/>
      <c r="D339" s="10"/>
      <c r="F339" s="34"/>
      <c r="O339" s="17"/>
      <c r="Q339" s="19"/>
      <c r="R339" s="19"/>
      <c r="T339" s="17"/>
      <c r="U339" s="19"/>
      <c r="V339" s="19"/>
      <c r="W339" s="19"/>
      <c r="Z339" s="17"/>
    </row>
    <row r="340" spans="1:26" ht="12.75">
      <c r="A340" s="8"/>
      <c r="D340" s="10"/>
      <c r="F340" s="34"/>
      <c r="O340" s="17"/>
      <c r="Q340" s="19"/>
      <c r="R340" s="19"/>
      <c r="T340" s="17"/>
      <c r="U340" s="19"/>
      <c r="V340" s="19"/>
      <c r="W340" s="19"/>
      <c r="Z340" s="17"/>
    </row>
    <row r="341" spans="1:26" ht="12.75">
      <c r="A341" s="8"/>
      <c r="D341" s="10"/>
      <c r="F341" s="34"/>
      <c r="O341" s="17"/>
      <c r="Q341" s="19"/>
      <c r="R341" s="19"/>
      <c r="T341" s="17"/>
      <c r="U341" s="19"/>
      <c r="V341" s="19"/>
      <c r="W341" s="19"/>
      <c r="Z341" s="17"/>
    </row>
    <row r="342" spans="1:26" ht="12.75">
      <c r="A342" s="8"/>
      <c r="D342" s="10"/>
      <c r="F342" s="34"/>
      <c r="O342" s="17"/>
      <c r="Q342" s="19"/>
      <c r="R342" s="19"/>
      <c r="T342" s="17"/>
      <c r="U342" s="19"/>
      <c r="V342" s="19"/>
      <c r="W342" s="19"/>
      <c r="Z342" s="17"/>
    </row>
    <row r="343" spans="1:26" ht="12.75">
      <c r="A343" s="8"/>
      <c r="D343" s="10"/>
      <c r="F343" s="34"/>
      <c r="O343" s="17"/>
      <c r="Q343" s="19"/>
      <c r="R343" s="19"/>
      <c r="T343" s="17"/>
      <c r="U343" s="19"/>
      <c r="V343" s="19"/>
      <c r="W343" s="19"/>
      <c r="Z343" s="17"/>
    </row>
    <row r="344" spans="1:26" ht="12.75">
      <c r="A344" s="8"/>
      <c r="D344" s="10"/>
      <c r="F344" s="34"/>
      <c r="O344" s="17"/>
      <c r="Q344" s="19"/>
      <c r="R344" s="19"/>
      <c r="T344" s="17"/>
      <c r="U344" s="19"/>
      <c r="V344" s="19"/>
      <c r="W344" s="19"/>
      <c r="Z344" s="17"/>
    </row>
    <row r="345" spans="1:26" ht="12.75">
      <c r="A345" s="8"/>
      <c r="D345" s="10"/>
      <c r="F345" s="34"/>
      <c r="O345" s="17"/>
      <c r="Q345" s="19"/>
      <c r="R345" s="19"/>
      <c r="T345" s="17"/>
      <c r="U345" s="19"/>
      <c r="V345" s="19"/>
      <c r="W345" s="19"/>
      <c r="Z345" s="17"/>
    </row>
    <row r="346" spans="1:26" ht="12.75">
      <c r="A346" s="8"/>
      <c r="D346" s="10"/>
      <c r="F346" s="34"/>
      <c r="O346" s="17"/>
      <c r="Q346" s="19"/>
      <c r="R346" s="19"/>
      <c r="T346" s="17"/>
      <c r="U346" s="19"/>
      <c r="V346" s="19"/>
      <c r="W346" s="19"/>
      <c r="Z346" s="17"/>
    </row>
    <row r="347" spans="1:26" ht="12.75">
      <c r="A347" s="8"/>
      <c r="D347" s="10"/>
      <c r="F347" s="34"/>
      <c r="O347" s="17"/>
      <c r="Q347" s="19"/>
      <c r="R347" s="19"/>
      <c r="T347" s="17"/>
      <c r="U347" s="19"/>
      <c r="V347" s="19"/>
      <c r="W347" s="19"/>
      <c r="Z347" s="17"/>
    </row>
    <row r="348" spans="1:26" ht="12.75">
      <c r="A348" s="8"/>
      <c r="D348" s="10"/>
      <c r="F348" s="34"/>
      <c r="O348" s="17"/>
      <c r="Q348" s="19"/>
      <c r="R348" s="19"/>
      <c r="T348" s="17"/>
      <c r="U348" s="19"/>
      <c r="V348" s="19"/>
      <c r="W348" s="19"/>
      <c r="Z348" s="17"/>
    </row>
    <row r="349" spans="1:26" ht="12.75">
      <c r="A349" s="8"/>
      <c r="D349" s="10"/>
      <c r="F349" s="34"/>
      <c r="O349" s="17"/>
      <c r="Q349" s="19"/>
      <c r="R349" s="19"/>
      <c r="T349" s="17"/>
      <c r="U349" s="19"/>
      <c r="V349" s="19"/>
      <c r="W349" s="19"/>
      <c r="Z349" s="17"/>
    </row>
    <row r="350" spans="1:26" ht="12.75">
      <c r="A350" s="8"/>
      <c r="D350" s="10"/>
      <c r="F350" s="34"/>
      <c r="O350" s="17"/>
      <c r="Q350" s="19"/>
      <c r="R350" s="19"/>
      <c r="T350" s="17"/>
      <c r="U350" s="19"/>
      <c r="V350" s="19"/>
      <c r="W350" s="19"/>
      <c r="Z350" s="17"/>
    </row>
    <row r="351" spans="1:26" ht="12.75">
      <c r="A351" s="8"/>
      <c r="D351" s="10"/>
      <c r="F351" s="34"/>
      <c r="O351" s="17"/>
      <c r="Q351" s="19"/>
      <c r="R351" s="19"/>
      <c r="T351" s="17"/>
      <c r="U351" s="19"/>
      <c r="V351" s="19"/>
      <c r="W351" s="19"/>
      <c r="Z351" s="17"/>
    </row>
    <row r="352" spans="1:26" ht="12.75">
      <c r="A352" s="8"/>
      <c r="D352" s="10"/>
      <c r="F352" s="34"/>
      <c r="O352" s="17"/>
      <c r="Q352" s="19"/>
      <c r="R352" s="19"/>
      <c r="T352" s="17"/>
      <c r="U352" s="19"/>
      <c r="V352" s="19"/>
      <c r="W352" s="19"/>
      <c r="Z352" s="17"/>
    </row>
    <row r="353" spans="1:26" ht="12.75">
      <c r="A353" s="8"/>
      <c r="D353" s="10"/>
      <c r="F353" s="34"/>
      <c r="O353" s="17"/>
      <c r="Q353" s="19"/>
      <c r="R353" s="19"/>
      <c r="T353" s="17"/>
      <c r="U353" s="19"/>
      <c r="V353" s="19"/>
      <c r="W353" s="19"/>
      <c r="Z353" s="17"/>
    </row>
    <row r="354" spans="1:26" ht="12.75">
      <c r="A354" s="8"/>
      <c r="D354" s="10"/>
      <c r="F354" s="34"/>
      <c r="O354" s="17"/>
      <c r="Q354" s="19"/>
      <c r="R354" s="19"/>
      <c r="T354" s="17"/>
      <c r="U354" s="19"/>
      <c r="V354" s="19"/>
      <c r="W354" s="19"/>
      <c r="Z354" s="17"/>
    </row>
    <row r="355" spans="1:26" ht="12.75">
      <c r="A355" s="8"/>
      <c r="D355" s="10"/>
      <c r="F355" s="34"/>
      <c r="O355" s="17"/>
      <c r="Q355" s="19"/>
      <c r="R355" s="19"/>
      <c r="T355" s="17"/>
      <c r="U355" s="19"/>
      <c r="V355" s="19"/>
      <c r="W355" s="19"/>
      <c r="Z355" s="17"/>
    </row>
    <row r="356" spans="1:26" ht="12.75">
      <c r="A356" s="8"/>
      <c r="D356" s="10"/>
      <c r="F356" s="34"/>
      <c r="O356" s="17"/>
      <c r="Q356" s="19"/>
      <c r="R356" s="19"/>
      <c r="T356" s="17"/>
      <c r="U356" s="19"/>
      <c r="V356" s="19"/>
      <c r="W356" s="19"/>
      <c r="Z356" s="17"/>
    </row>
    <row r="357" spans="1:26" ht="12.75">
      <c r="A357" s="8"/>
      <c r="D357" s="10"/>
      <c r="F357" s="34"/>
      <c r="O357" s="17"/>
      <c r="Q357" s="19"/>
      <c r="R357" s="19"/>
      <c r="T357" s="17"/>
      <c r="U357" s="19"/>
      <c r="V357" s="19"/>
      <c r="W357" s="19"/>
      <c r="Z357" s="17"/>
    </row>
    <row r="358" spans="1:26" ht="12.75">
      <c r="A358" s="8"/>
      <c r="D358" s="10"/>
      <c r="F358" s="34"/>
      <c r="O358" s="17"/>
      <c r="Q358" s="19"/>
      <c r="R358" s="19"/>
      <c r="T358" s="17"/>
      <c r="U358" s="19"/>
      <c r="V358" s="19"/>
      <c r="W358" s="19"/>
      <c r="Z358" s="17"/>
    </row>
    <row r="359" spans="1:26" ht="12.75">
      <c r="A359" s="8"/>
      <c r="D359" s="10"/>
      <c r="F359" s="34"/>
      <c r="O359" s="17"/>
      <c r="Q359" s="19"/>
      <c r="R359" s="19"/>
      <c r="T359" s="17"/>
      <c r="U359" s="19"/>
      <c r="V359" s="19"/>
      <c r="W359" s="19"/>
      <c r="Z359" s="17"/>
    </row>
    <row r="360" spans="1:26" ht="12.75">
      <c r="A360" s="8"/>
      <c r="D360" s="10"/>
      <c r="F360" s="34"/>
      <c r="O360" s="17"/>
      <c r="Q360" s="19"/>
      <c r="R360" s="19"/>
      <c r="T360" s="17"/>
      <c r="U360" s="19"/>
      <c r="V360" s="19"/>
      <c r="W360" s="19"/>
      <c r="Z360" s="17"/>
    </row>
    <row r="361" spans="1:26" ht="12.75">
      <c r="A361" s="8"/>
      <c r="D361" s="10"/>
      <c r="F361" s="34"/>
      <c r="O361" s="17"/>
      <c r="Q361" s="19"/>
      <c r="R361" s="19"/>
      <c r="T361" s="17"/>
      <c r="U361" s="19"/>
      <c r="V361" s="19"/>
      <c r="W361" s="19"/>
      <c r="Z361" s="17"/>
    </row>
    <row r="362" spans="1:26" ht="12.75">
      <c r="A362" s="8"/>
      <c r="D362" s="10"/>
      <c r="F362" s="34"/>
      <c r="O362" s="17"/>
      <c r="Q362" s="19"/>
      <c r="R362" s="19"/>
      <c r="T362" s="17"/>
      <c r="U362" s="19"/>
      <c r="V362" s="19"/>
      <c r="W362" s="19"/>
      <c r="Z362" s="17"/>
    </row>
    <row r="363" spans="1:26" ht="12.75">
      <c r="A363" s="8"/>
      <c r="D363" s="10"/>
      <c r="F363" s="34"/>
      <c r="O363" s="17"/>
      <c r="Q363" s="19"/>
      <c r="R363" s="19"/>
      <c r="T363" s="17"/>
      <c r="U363" s="19"/>
      <c r="V363" s="19"/>
      <c r="W363" s="19"/>
      <c r="Z363" s="17"/>
    </row>
    <row r="364" spans="1:26" ht="12.75">
      <c r="A364" s="8"/>
      <c r="D364" s="10"/>
      <c r="F364" s="34"/>
      <c r="O364" s="17"/>
      <c r="Q364" s="19"/>
      <c r="R364" s="19"/>
      <c r="T364" s="17"/>
      <c r="U364" s="19"/>
      <c r="V364" s="19"/>
      <c r="W364" s="19"/>
      <c r="Z364" s="17"/>
    </row>
    <row r="365" spans="1:26" ht="12.75">
      <c r="A365" s="8"/>
      <c r="D365" s="10"/>
      <c r="F365" s="34"/>
      <c r="O365" s="17"/>
      <c r="Q365" s="19"/>
      <c r="R365" s="19"/>
      <c r="T365" s="17"/>
      <c r="U365" s="19"/>
      <c r="V365" s="19"/>
      <c r="W365" s="19"/>
      <c r="Z365" s="17"/>
    </row>
    <row r="366" spans="1:26" ht="12.75">
      <c r="A366" s="8"/>
      <c r="D366" s="10"/>
      <c r="F366" s="34"/>
      <c r="O366" s="17"/>
      <c r="Q366" s="19"/>
      <c r="R366" s="19"/>
      <c r="T366" s="17"/>
      <c r="U366" s="19"/>
      <c r="V366" s="19"/>
      <c r="W366" s="19"/>
      <c r="Z366" s="17"/>
    </row>
    <row r="367" spans="1:26" ht="12.75">
      <c r="A367" s="8"/>
      <c r="D367" s="10"/>
      <c r="F367" s="34"/>
      <c r="O367" s="17"/>
      <c r="Q367" s="19"/>
      <c r="R367" s="19"/>
      <c r="T367" s="17"/>
      <c r="U367" s="19"/>
      <c r="V367" s="19"/>
      <c r="W367" s="19"/>
      <c r="Z367" s="17"/>
    </row>
    <row r="368" spans="1:26" ht="12.75">
      <c r="A368" s="8"/>
      <c r="D368" s="10"/>
      <c r="F368" s="34"/>
      <c r="O368" s="17"/>
      <c r="Q368" s="19"/>
      <c r="R368" s="19"/>
      <c r="T368" s="17"/>
      <c r="U368" s="19"/>
      <c r="V368" s="19"/>
      <c r="W368" s="19"/>
      <c r="Z368" s="17"/>
    </row>
    <row r="369" spans="1:26" ht="12.75">
      <c r="A369" s="8"/>
      <c r="D369" s="10"/>
      <c r="F369" s="34"/>
      <c r="O369" s="17"/>
      <c r="Q369" s="19"/>
      <c r="R369" s="19"/>
      <c r="T369" s="17"/>
      <c r="U369" s="19"/>
      <c r="V369" s="19"/>
      <c r="W369" s="19"/>
      <c r="Z369" s="17"/>
    </row>
    <row r="370" spans="1:26" ht="12.75">
      <c r="A370" s="8"/>
      <c r="D370" s="10"/>
      <c r="F370" s="34"/>
      <c r="O370" s="17"/>
      <c r="Q370" s="19"/>
      <c r="R370" s="19"/>
      <c r="T370" s="17"/>
      <c r="U370" s="19"/>
      <c r="V370" s="19"/>
      <c r="W370" s="19"/>
      <c r="Z370" s="17"/>
    </row>
    <row r="371" spans="1:26" ht="13.5" thickBot="1">
      <c r="A371" s="8"/>
      <c r="B371" s="3"/>
      <c r="D371" s="10"/>
      <c r="F371" s="34"/>
      <c r="O371" s="17"/>
      <c r="Q371" s="19"/>
      <c r="R371" s="19"/>
      <c r="T371" s="17"/>
      <c r="U371" s="19"/>
      <c r="V371" s="19"/>
      <c r="W371" s="19"/>
      <c r="Z371" s="17"/>
    </row>
    <row r="372" spans="1:26" ht="13.5" thickBot="1">
      <c r="A372" s="25"/>
      <c r="C372" s="3"/>
      <c r="D372" s="26"/>
      <c r="E372" s="27"/>
      <c r="F372" s="43"/>
      <c r="G372" s="3"/>
      <c r="H372" s="27"/>
      <c r="I372" s="27"/>
      <c r="J372" s="27"/>
      <c r="K372" s="27"/>
      <c r="L372" s="27"/>
      <c r="M372" s="27"/>
      <c r="N372" s="27"/>
      <c r="O372" s="29"/>
      <c r="P372" s="27"/>
      <c r="Q372" s="19"/>
      <c r="R372" s="19"/>
      <c r="S372" s="27"/>
      <c r="T372" s="29"/>
      <c r="U372" s="27"/>
      <c r="V372" s="27"/>
      <c r="W372" s="27"/>
      <c r="X372" s="27"/>
      <c r="Y372" s="27"/>
      <c r="Z372" s="29"/>
    </row>
    <row r="373" spans="1:18" ht="12.75">
      <c r="A373" s="8"/>
      <c r="Q373" s="19"/>
      <c r="R373" s="19"/>
    </row>
    <row r="374" spans="1:18" ht="12.75">
      <c r="A374" s="8"/>
      <c r="Q374" s="19"/>
      <c r="R374" s="19"/>
    </row>
    <row r="375" spans="1:18" ht="12.75">
      <c r="A375" s="8"/>
      <c r="Q375" s="19"/>
      <c r="R375" s="19"/>
    </row>
    <row r="376" spans="1:18" ht="12.75">
      <c r="A376" s="8"/>
      <c r="Q376" s="19"/>
      <c r="R376" s="19"/>
    </row>
    <row r="377" spans="1:18" ht="12.75">
      <c r="A377" s="8"/>
      <c r="Q377" s="19"/>
      <c r="R377" s="19"/>
    </row>
    <row r="378" spans="1:18" ht="12.75">
      <c r="A378" s="8"/>
      <c r="Q378" s="19"/>
      <c r="R378" s="19"/>
    </row>
    <row r="379" spans="1:18" ht="12.75">
      <c r="A379" s="8"/>
      <c r="Q379" s="19"/>
      <c r="R379" s="19"/>
    </row>
    <row r="380" spans="1:18" ht="12.75">
      <c r="A380" s="8"/>
      <c r="Q380" s="19"/>
      <c r="R380" s="19"/>
    </row>
    <row r="381" spans="1:18" ht="12.75">
      <c r="A381" s="8"/>
      <c r="Q381" s="19"/>
      <c r="R381" s="19"/>
    </row>
    <row r="382" spans="1:18" ht="12.75">
      <c r="A382" s="8"/>
      <c r="Q382" s="19"/>
      <c r="R382" s="19"/>
    </row>
    <row r="383" spans="1:18" ht="12.75">
      <c r="A383" s="8"/>
      <c r="Q383" s="19"/>
      <c r="R383" s="19"/>
    </row>
    <row r="384" spans="1:18" ht="12.75">
      <c r="A384" s="8"/>
      <c r="Q384" s="19"/>
      <c r="R384" s="19"/>
    </row>
    <row r="385" spans="1:18" ht="12.75">
      <c r="A385" s="8"/>
      <c r="Q385" s="19"/>
      <c r="R385" s="19"/>
    </row>
    <row r="386" spans="1:18" ht="12.75">
      <c r="A386" s="8"/>
      <c r="Q386" s="19"/>
      <c r="R386" s="19"/>
    </row>
    <row r="387" spans="1:18" ht="12.75">
      <c r="A387" s="8"/>
      <c r="Q387" s="19"/>
      <c r="R387" s="19"/>
    </row>
    <row r="388" spans="1:18" ht="12.75">
      <c r="A388" s="8"/>
      <c r="Q388" s="19"/>
      <c r="R388" s="19"/>
    </row>
    <row r="389" spans="1:18" ht="12.75">
      <c r="A389" s="8"/>
      <c r="Q389" s="19"/>
      <c r="R389" s="19"/>
    </row>
    <row r="390" spans="1:18" ht="12.75">
      <c r="A390" s="8"/>
      <c r="Q390" s="19"/>
      <c r="R390" s="19"/>
    </row>
    <row r="391" spans="1:18" ht="12.75">
      <c r="A391" s="8"/>
      <c r="Q391" s="19"/>
      <c r="R391" s="19"/>
    </row>
    <row r="392" spans="1:18" ht="12.75">
      <c r="A392" s="8"/>
      <c r="Q392" s="19"/>
      <c r="R392" s="19"/>
    </row>
    <row r="393" spans="1:18" ht="12.75">
      <c r="A393" s="8"/>
      <c r="Q393" s="19"/>
      <c r="R393" s="19"/>
    </row>
    <row r="394" spans="1:18" ht="12.75">
      <c r="A394" s="8"/>
      <c r="Q394" s="19"/>
      <c r="R394" s="19"/>
    </row>
    <row r="395" spans="1:18" ht="12.75">
      <c r="A395" s="8"/>
      <c r="Q395" s="19"/>
      <c r="R395" s="19"/>
    </row>
    <row r="396" spans="1:18" ht="12.75">
      <c r="A396" s="8"/>
      <c r="Q396" s="19"/>
      <c r="R396" s="19"/>
    </row>
    <row r="397" spans="1:18" ht="12.75">
      <c r="A397" s="8"/>
      <c r="Q397" s="19"/>
      <c r="R397" s="19"/>
    </row>
    <row r="398" spans="1:18" ht="12.75">
      <c r="A398" s="8"/>
      <c r="Q398" s="19"/>
      <c r="R398" s="19"/>
    </row>
    <row r="399" spans="1:18" ht="12.75">
      <c r="A399" s="8"/>
      <c r="Q399" s="19"/>
      <c r="R399" s="19"/>
    </row>
    <row r="400" spans="1:18" ht="12.75">
      <c r="A400" s="8"/>
      <c r="Q400" s="19"/>
      <c r="R400" s="19"/>
    </row>
    <row r="401" spans="1:18" ht="12.75">
      <c r="A401" s="8"/>
      <c r="Q401" s="19"/>
      <c r="R401" s="19"/>
    </row>
    <row r="402" spans="1:18" ht="12.75">
      <c r="A402" s="8"/>
      <c r="Q402" s="19"/>
      <c r="R402" s="19"/>
    </row>
    <row r="403" spans="1:18" ht="12.75">
      <c r="A403" s="8"/>
      <c r="Q403" s="19"/>
      <c r="R403" s="19"/>
    </row>
    <row r="404" spans="1:18" ht="12.75">
      <c r="A404" s="8"/>
      <c r="Q404" s="19"/>
      <c r="R404" s="19"/>
    </row>
    <row r="405" spans="1:18" ht="12.75">
      <c r="A405" s="8"/>
      <c r="Q405" s="19"/>
      <c r="R405" s="19"/>
    </row>
    <row r="406" spans="1:18" ht="12.75">
      <c r="A406" s="8"/>
      <c r="Q406" s="19"/>
      <c r="R406" s="19"/>
    </row>
    <row r="407" spans="1:18" ht="12.75">
      <c r="A407" s="8"/>
      <c r="Q407" s="19"/>
      <c r="R407" s="19"/>
    </row>
    <row r="408" spans="1:18" ht="12.75">
      <c r="A408" s="8"/>
      <c r="Q408" s="19"/>
      <c r="R408" s="19"/>
    </row>
    <row r="409" spans="1:18" ht="12.75">
      <c r="A409" s="8"/>
      <c r="Q409" s="19"/>
      <c r="R409" s="19"/>
    </row>
    <row r="410" spans="1:18" ht="12.75">
      <c r="A410" s="8"/>
      <c r="Q410" s="19"/>
      <c r="R410" s="19"/>
    </row>
    <row r="411" spans="1:18" ht="12.75">
      <c r="A411" s="8"/>
      <c r="Q411" s="19"/>
      <c r="R411" s="19"/>
    </row>
    <row r="412" spans="1:18" ht="12.75">
      <c r="A412" s="8"/>
      <c r="Q412" s="19"/>
      <c r="R412" s="19"/>
    </row>
    <row r="413" spans="1:18" ht="12.75">
      <c r="A413" s="8"/>
      <c r="Q413" s="19"/>
      <c r="R413" s="19"/>
    </row>
    <row r="414" spans="1:18" ht="12.75">
      <c r="A414" s="8"/>
      <c r="Q414" s="19"/>
      <c r="R414" s="19"/>
    </row>
    <row r="415" spans="1:18" ht="12.75">
      <c r="A415" s="8"/>
      <c r="Q415" s="19"/>
      <c r="R415" s="19"/>
    </row>
    <row r="416" spans="1:18" ht="12.75">
      <c r="A416" s="8"/>
      <c r="Q416" s="19"/>
      <c r="R416" s="19"/>
    </row>
    <row r="417" spans="1:18" ht="12.75">
      <c r="A417" s="8"/>
      <c r="Q417" s="19"/>
      <c r="R417" s="19"/>
    </row>
    <row r="418" spans="1:18" ht="12.75">
      <c r="A418" s="8"/>
      <c r="Q418" s="19"/>
      <c r="R418" s="19"/>
    </row>
    <row r="419" spans="1:18" ht="12.75">
      <c r="A419" s="8"/>
      <c r="Q419" s="19"/>
      <c r="R419" s="19"/>
    </row>
    <row r="420" spans="1:18" ht="12.75">
      <c r="A420" s="8"/>
      <c r="Q420" s="19"/>
      <c r="R420" s="19"/>
    </row>
    <row r="421" spans="1:18" ht="12.75">
      <c r="A421" s="8"/>
      <c r="Q421" s="19"/>
      <c r="R421" s="19"/>
    </row>
    <row r="422" spans="1:18" ht="12.75">
      <c r="A422" s="8"/>
      <c r="Q422" s="19"/>
      <c r="R422" s="19"/>
    </row>
    <row r="423" spans="1:18" ht="12.75">
      <c r="A423" s="8"/>
      <c r="Q423" s="19"/>
      <c r="R423" s="19"/>
    </row>
    <row r="424" spans="1:18" ht="12.75">
      <c r="A424" s="8"/>
      <c r="Q424" s="19"/>
      <c r="R424" s="19"/>
    </row>
    <row r="425" spans="1:18" ht="12.75">
      <c r="A425" s="8"/>
      <c r="Q425" s="19"/>
      <c r="R425" s="19"/>
    </row>
    <row r="426" spans="1:18" ht="12.75">
      <c r="A426" s="8"/>
      <c r="Q426" s="19"/>
      <c r="R426" s="19"/>
    </row>
    <row r="427" spans="1:18" ht="12.75">
      <c r="A427" s="8"/>
      <c r="Q427" s="19"/>
      <c r="R427" s="19"/>
    </row>
    <row r="428" spans="1:18" ht="12.75">
      <c r="A428" s="8"/>
      <c r="Q428" s="19"/>
      <c r="R428" s="19"/>
    </row>
    <row r="429" spans="1:18" ht="12.75">
      <c r="A429" s="8"/>
      <c r="Q429" s="19"/>
      <c r="R429" s="19"/>
    </row>
    <row r="430" spans="1:18" ht="12.75">
      <c r="A430" s="8"/>
      <c r="Q430" s="19"/>
      <c r="R430" s="19"/>
    </row>
    <row r="431" spans="1:18" ht="12.75">
      <c r="A431" s="8"/>
      <c r="Q431" s="19"/>
      <c r="R431" s="19"/>
    </row>
    <row r="432" spans="1:18" ht="12.75">
      <c r="A432" s="8"/>
      <c r="Q432" s="19"/>
      <c r="R432" s="19"/>
    </row>
    <row r="433" spans="1:18" ht="12.75">
      <c r="A433" s="8"/>
      <c r="Q433" s="19"/>
      <c r="R433" s="19"/>
    </row>
    <row r="434" spans="1:18" ht="12.75">
      <c r="A434" s="8"/>
      <c r="Q434" s="19"/>
      <c r="R434" s="19"/>
    </row>
    <row r="435" spans="1:18" ht="12.75">
      <c r="A435" s="8"/>
      <c r="Q435" s="19"/>
      <c r="R435" s="19"/>
    </row>
    <row r="436" spans="1:18" ht="12.75">
      <c r="A436" s="8"/>
      <c r="Q436" s="19"/>
      <c r="R436" s="19"/>
    </row>
    <row r="437" spans="1:18" ht="12.75">
      <c r="A437" s="8"/>
      <c r="Q437" s="19"/>
      <c r="R437" s="19"/>
    </row>
    <row r="438" spans="1:18" ht="12.75">
      <c r="A438" s="8"/>
      <c r="Q438" s="19"/>
      <c r="R438" s="19"/>
    </row>
    <row r="439" spans="1:18" ht="12.75">
      <c r="A439" s="8"/>
      <c r="Q439" s="19"/>
      <c r="R439" s="19"/>
    </row>
    <row r="440" spans="1:18" ht="12.75">
      <c r="A440" s="8"/>
      <c r="Q440" s="19"/>
      <c r="R440" s="19"/>
    </row>
    <row r="441" spans="1:18" ht="12.75">
      <c r="A441" s="8"/>
      <c r="Q441" s="19"/>
      <c r="R441" s="19"/>
    </row>
    <row r="442" spans="1:18" ht="12.75">
      <c r="A442" s="8"/>
      <c r="Q442" s="19"/>
      <c r="R442" s="19"/>
    </row>
    <row r="443" spans="1:18" ht="12.75">
      <c r="A443" s="8"/>
      <c r="Q443" s="19"/>
      <c r="R443" s="19"/>
    </row>
    <row r="444" spans="1:18" ht="12.75">
      <c r="A444" s="8"/>
      <c r="Q444" s="19"/>
      <c r="R444" s="19"/>
    </row>
    <row r="445" spans="1:18" ht="12.75">
      <c r="A445" s="8"/>
      <c r="Q445" s="19"/>
      <c r="R445" s="19"/>
    </row>
    <row r="446" spans="1:18" ht="12.75">
      <c r="A446" s="8"/>
      <c r="Q446" s="19"/>
      <c r="R446" s="19"/>
    </row>
    <row r="447" spans="1:18" ht="12.75">
      <c r="A447" s="8"/>
      <c r="Q447" s="19"/>
      <c r="R447" s="19"/>
    </row>
    <row r="448" spans="1:18" ht="12.75">
      <c r="A448" s="8"/>
      <c r="Q448" s="19"/>
      <c r="R448" s="19"/>
    </row>
    <row r="449" spans="1:18" ht="12.75">
      <c r="A449" s="8"/>
      <c r="Q449" s="19"/>
      <c r="R449" s="19"/>
    </row>
    <row r="450" spans="1:18" ht="12.75">
      <c r="A450" s="8"/>
      <c r="Q450" s="19"/>
      <c r="R450" s="19"/>
    </row>
    <row r="451" spans="1:18" ht="12.75">
      <c r="A451" s="8"/>
      <c r="Q451" s="19"/>
      <c r="R451" s="19"/>
    </row>
    <row r="452" spans="1:18" ht="12.75">
      <c r="A452" s="8"/>
      <c r="Q452" s="19"/>
      <c r="R452" s="19"/>
    </row>
    <row r="453" spans="1:18" ht="12.75">
      <c r="A453" s="8"/>
      <c r="Q453" s="19"/>
      <c r="R453" s="19"/>
    </row>
    <row r="454" spans="1:18" ht="12.75">
      <c r="A454" s="8"/>
      <c r="Q454" s="19"/>
      <c r="R454" s="19"/>
    </row>
    <row r="455" spans="1:18" ht="12.75">
      <c r="A455" s="8"/>
      <c r="Q455" s="19"/>
      <c r="R455" s="19"/>
    </row>
    <row r="456" spans="1:18" ht="12.75">
      <c r="A456" s="8"/>
      <c r="Q456" s="19"/>
      <c r="R456" s="19"/>
    </row>
    <row r="457" spans="1:18" ht="12.75">
      <c r="A457" s="8"/>
      <c r="Q457" s="19"/>
      <c r="R457" s="19"/>
    </row>
    <row r="458" spans="1:18" ht="12.75">
      <c r="A458" s="8"/>
      <c r="Q458" s="19"/>
      <c r="R458" s="19"/>
    </row>
    <row r="459" spans="1:18" ht="12.75">
      <c r="A459" s="8"/>
      <c r="Q459" s="19"/>
      <c r="R459" s="19"/>
    </row>
    <row r="460" spans="1:18" ht="12.75">
      <c r="A460" s="8"/>
      <c r="Q460" s="19"/>
      <c r="R460" s="19"/>
    </row>
    <row r="461" spans="1:18" ht="12.75">
      <c r="A461" s="8"/>
      <c r="Q461" s="19"/>
      <c r="R461" s="19"/>
    </row>
    <row r="462" spans="1:18" ht="12.75">
      <c r="A462" s="8"/>
      <c r="Q462" s="19"/>
      <c r="R462" s="19"/>
    </row>
    <row r="463" spans="1:18" ht="12.75">
      <c r="A463" s="8"/>
      <c r="Q463" s="19"/>
      <c r="R463" s="19"/>
    </row>
    <row r="464" spans="1:18" ht="12.75">
      <c r="A464" s="8"/>
      <c r="Q464" s="19"/>
      <c r="R464" s="19"/>
    </row>
    <row r="465" spans="1:18" ht="12.75">
      <c r="A465" s="8"/>
      <c r="Q465" s="19"/>
      <c r="R465" s="19"/>
    </row>
    <row r="466" spans="1:18" ht="12.75">
      <c r="A466" s="8"/>
      <c r="Q466" s="19"/>
      <c r="R466" s="19"/>
    </row>
    <row r="467" spans="1:18" ht="12.75">
      <c r="A467" s="8"/>
      <c r="Q467" s="19"/>
      <c r="R467" s="19"/>
    </row>
    <row r="468" spans="1:18" ht="12.75">
      <c r="A468" s="8"/>
      <c r="Q468" s="19"/>
      <c r="R468" s="19"/>
    </row>
    <row r="469" spans="1:18" ht="12.75">
      <c r="A469" s="8"/>
      <c r="Q469" s="19"/>
      <c r="R469" s="19"/>
    </row>
    <row r="470" spans="1:18" ht="12.75">
      <c r="A470" s="8"/>
      <c r="Q470" s="19"/>
      <c r="R470" s="19"/>
    </row>
    <row r="471" spans="1:18" ht="12.75">
      <c r="A471" s="8"/>
      <c r="Q471" s="19"/>
      <c r="R471" s="19"/>
    </row>
    <row r="472" spans="1:18" ht="12.75">
      <c r="A472" s="8"/>
      <c r="Q472" s="19"/>
      <c r="R472" s="19"/>
    </row>
    <row r="473" spans="1:18" ht="12.75">
      <c r="A473" s="8"/>
      <c r="Q473" s="19"/>
      <c r="R473" s="19"/>
    </row>
    <row r="474" spans="1:18" ht="12.75">
      <c r="A474" s="8"/>
      <c r="Q474" s="19"/>
      <c r="R474" s="19"/>
    </row>
    <row r="475" spans="1:18" ht="12.75">
      <c r="A475" s="8"/>
      <c r="Q475" s="19"/>
      <c r="R475" s="19"/>
    </row>
    <row r="476" spans="1:18" ht="12.75">
      <c r="A476" s="8"/>
      <c r="Q476" s="19"/>
      <c r="R476" s="19"/>
    </row>
    <row r="477" spans="1:18" ht="12.75">
      <c r="A477" s="8"/>
      <c r="Q477" s="19"/>
      <c r="R477" s="19"/>
    </row>
    <row r="478" spans="1:18" ht="12.75">
      <c r="A478" s="8"/>
      <c r="Q478" s="19"/>
      <c r="R478" s="19"/>
    </row>
    <row r="479" spans="1:18" ht="12.75">
      <c r="A479" s="8"/>
      <c r="Q479" s="19"/>
      <c r="R479" s="19"/>
    </row>
    <row r="480" spans="1:18" ht="12.75">
      <c r="A480" s="8"/>
      <c r="Q480" s="19"/>
      <c r="R480" s="19"/>
    </row>
    <row r="481" spans="1:18" ht="12.75">
      <c r="A481" s="8"/>
      <c r="Q481" s="19"/>
      <c r="R481" s="19"/>
    </row>
    <row r="482" spans="1:18" ht="12.75">
      <c r="A482" s="8"/>
      <c r="Q482" s="19"/>
      <c r="R482" s="19"/>
    </row>
    <row r="483" spans="1:18" ht="12.75">
      <c r="A483" s="8"/>
      <c r="Q483" s="19"/>
      <c r="R483" s="19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  <row r="2614" ht="12.75">
      <c r="A2614" s="8"/>
    </row>
    <row r="2615" ht="12.75">
      <c r="A2615" s="8"/>
    </row>
    <row r="2616" ht="12.75">
      <c r="A2616" s="8"/>
    </row>
    <row r="2617" ht="12.75">
      <c r="A2617" s="8"/>
    </row>
    <row r="2618" ht="12.75">
      <c r="A2618" s="8"/>
    </row>
    <row r="2619" ht="12.75">
      <c r="A2619" s="8"/>
    </row>
    <row r="2620" ht="12.75">
      <c r="A2620" s="8"/>
    </row>
    <row r="2621" ht="12.75">
      <c r="A2621" s="8"/>
    </row>
    <row r="2622" ht="12.75">
      <c r="A2622" s="8"/>
    </row>
    <row r="2623" ht="12.75">
      <c r="A2623" s="8"/>
    </row>
    <row r="2624" ht="12.75">
      <c r="A2624" s="8"/>
    </row>
    <row r="2625" ht="12.75">
      <c r="A2625" s="8"/>
    </row>
    <row r="2626" ht="12.75">
      <c r="A2626" s="8"/>
    </row>
    <row r="2627" ht="12.75">
      <c r="A2627" s="8"/>
    </row>
    <row r="2628" ht="12.75">
      <c r="A2628" s="8"/>
    </row>
    <row r="2629" ht="12.75">
      <c r="A2629" s="8"/>
    </row>
    <row r="2630" ht="12.75">
      <c r="A2630" s="8"/>
    </row>
    <row r="2631" ht="12.75">
      <c r="A2631" s="8"/>
    </row>
    <row r="2632" ht="12.75">
      <c r="A2632" s="8"/>
    </row>
    <row r="2633" ht="12.75">
      <c r="A2633" s="8"/>
    </row>
    <row r="2634" ht="12.75">
      <c r="A2634" s="8"/>
    </row>
    <row r="2635" ht="12.75">
      <c r="A2635" s="8"/>
    </row>
    <row r="2636" ht="12.75">
      <c r="A2636" s="8"/>
    </row>
    <row r="2637" ht="12.75">
      <c r="A2637" s="8"/>
    </row>
    <row r="2638" ht="12.75">
      <c r="A2638" s="8"/>
    </row>
    <row r="2639" ht="12.75">
      <c r="A2639" s="8"/>
    </row>
    <row r="2640" ht="12.75">
      <c r="A2640" s="8"/>
    </row>
    <row r="2641" ht="12.75">
      <c r="A2641" s="8"/>
    </row>
    <row r="2642" ht="12.75">
      <c r="A2642" s="8"/>
    </row>
    <row r="2643" ht="12.75">
      <c r="A2643" s="8"/>
    </row>
    <row r="2644" ht="12.75">
      <c r="A2644" s="8"/>
    </row>
    <row r="2645" ht="12.75">
      <c r="A2645" s="8"/>
    </row>
    <row r="2646" ht="12.75">
      <c r="A2646" s="8"/>
    </row>
    <row r="2647" ht="12.75">
      <c r="A2647" s="8"/>
    </row>
    <row r="2648" ht="12.75">
      <c r="A2648" s="8"/>
    </row>
    <row r="2649" ht="12.75">
      <c r="A2649" s="8"/>
    </row>
    <row r="2650" ht="12.75">
      <c r="A2650" s="8"/>
    </row>
    <row r="2651" ht="12.75">
      <c r="A2651" s="8"/>
    </row>
    <row r="2652" ht="12.75">
      <c r="A2652" s="8"/>
    </row>
    <row r="2653" ht="12.75">
      <c r="A2653" s="8"/>
    </row>
    <row r="2654" ht="12.75">
      <c r="A2654" s="8"/>
    </row>
    <row r="2655" ht="12.75">
      <c r="A2655" s="8"/>
    </row>
    <row r="2656" ht="12.75">
      <c r="A2656" s="8"/>
    </row>
    <row r="2657" ht="12.75">
      <c r="A2657" s="8"/>
    </row>
    <row r="2658" ht="12.75">
      <c r="A2658" s="8"/>
    </row>
    <row r="2659" ht="12.75">
      <c r="A2659" s="8"/>
    </row>
    <row r="2660" ht="12.75">
      <c r="A2660" s="8"/>
    </row>
    <row r="2661" ht="12.75">
      <c r="A2661" s="8"/>
    </row>
    <row r="2662" ht="12.75">
      <c r="A2662" s="8"/>
    </row>
    <row r="2663" ht="12.75">
      <c r="A2663" s="8"/>
    </row>
    <row r="2664" ht="12.75">
      <c r="A2664" s="8"/>
    </row>
    <row r="2665" ht="12.75">
      <c r="A2665" s="8"/>
    </row>
    <row r="2666" ht="12.75">
      <c r="A2666" s="8"/>
    </row>
    <row r="2667" ht="12.75">
      <c r="A2667" s="8"/>
    </row>
    <row r="2668" ht="12.75">
      <c r="A2668" s="8"/>
    </row>
    <row r="2669" ht="12.75">
      <c r="A2669" s="8"/>
    </row>
    <row r="2670" ht="12.75">
      <c r="A2670" s="8"/>
    </row>
    <row r="2671" ht="12.75">
      <c r="A2671" s="8"/>
    </row>
    <row r="2672" ht="12.75">
      <c r="A2672" s="8"/>
    </row>
    <row r="2673" ht="12.75">
      <c r="A2673" s="8"/>
    </row>
    <row r="2674" ht="12.75">
      <c r="A2674" s="8"/>
    </row>
    <row r="2675" ht="12.75">
      <c r="A2675" s="8"/>
    </row>
    <row r="2676" ht="12.75">
      <c r="A2676" s="8"/>
    </row>
    <row r="2677" ht="12.75">
      <c r="A2677" s="8"/>
    </row>
    <row r="2678" ht="12.75">
      <c r="A2678" s="8"/>
    </row>
    <row r="2679" ht="12.75">
      <c r="A2679" s="8"/>
    </row>
    <row r="2680" ht="12.75">
      <c r="A2680" s="8"/>
    </row>
    <row r="2681" ht="12.75">
      <c r="A2681" s="8"/>
    </row>
    <row r="2682" ht="12.75">
      <c r="A2682" s="8"/>
    </row>
    <row r="2683" ht="12.75">
      <c r="A2683" s="8"/>
    </row>
    <row r="2684" ht="12.75">
      <c r="A2684" s="8"/>
    </row>
    <row r="2685" ht="12.75">
      <c r="A2685" s="8"/>
    </row>
    <row r="2686" ht="12.75">
      <c r="A2686" s="8"/>
    </row>
    <row r="2687" ht="12.75">
      <c r="A2687" s="8"/>
    </row>
    <row r="2688" ht="12.75">
      <c r="A2688" s="8"/>
    </row>
    <row r="2689" ht="12.75">
      <c r="A2689" s="8"/>
    </row>
    <row r="2690" ht="12.75">
      <c r="A2690" s="8"/>
    </row>
    <row r="2691" ht="12.75">
      <c r="A2691" s="8"/>
    </row>
    <row r="2692" ht="12.75">
      <c r="A2692" s="8"/>
    </row>
    <row r="2693" ht="12.75">
      <c r="A2693" s="8"/>
    </row>
    <row r="2694" ht="12.75">
      <c r="A2694" s="8"/>
    </row>
    <row r="2695" ht="12.75">
      <c r="A2695" s="8"/>
    </row>
    <row r="2696" ht="12.75">
      <c r="A2696" s="8"/>
    </row>
    <row r="2697" ht="12.75">
      <c r="A2697" s="8"/>
    </row>
    <row r="2698" ht="12.75">
      <c r="A2698" s="8"/>
    </row>
    <row r="2699" ht="12.75">
      <c r="A2699" s="8"/>
    </row>
    <row r="2700" ht="12.75">
      <c r="A2700" s="8"/>
    </row>
    <row r="2701" ht="12.75">
      <c r="A2701" s="8"/>
    </row>
    <row r="2702" ht="12.75">
      <c r="A2702" s="8"/>
    </row>
    <row r="2703" ht="12.75">
      <c r="A2703" s="8"/>
    </row>
    <row r="2704" ht="12.75">
      <c r="A2704" s="8"/>
    </row>
    <row r="2705" ht="12.75">
      <c r="A2705" s="8"/>
    </row>
    <row r="2706" ht="12.75">
      <c r="A2706" s="8"/>
    </row>
    <row r="2707" ht="12.75">
      <c r="A2707" s="8"/>
    </row>
    <row r="2708" ht="12.75">
      <c r="A2708" s="8"/>
    </row>
    <row r="2709" ht="12.75">
      <c r="A2709" s="8"/>
    </row>
    <row r="2710" ht="12.75">
      <c r="A2710" s="8"/>
    </row>
    <row r="2711" ht="12.75">
      <c r="A2711" s="8"/>
    </row>
    <row r="2712" ht="12.75">
      <c r="A2712" s="8"/>
    </row>
    <row r="2713" ht="12.75">
      <c r="A2713" s="8"/>
    </row>
    <row r="2714" ht="12.75">
      <c r="A2714" s="8"/>
    </row>
    <row r="2715" ht="12.75">
      <c r="A2715" s="8"/>
    </row>
    <row r="2716" ht="12.75">
      <c r="A2716" s="8"/>
    </row>
    <row r="2717" ht="12.75">
      <c r="A2717" s="8"/>
    </row>
    <row r="2718" ht="12.75">
      <c r="A2718" s="8"/>
    </row>
    <row r="2719" ht="12.75">
      <c r="A2719" s="8"/>
    </row>
    <row r="2720" ht="12.75">
      <c r="A2720" s="8"/>
    </row>
    <row r="2721" ht="12.75">
      <c r="A2721" s="8"/>
    </row>
    <row r="2722" ht="12.75">
      <c r="A2722" s="8"/>
    </row>
    <row r="2723" ht="12.75">
      <c r="A2723" s="8"/>
    </row>
    <row r="2724" ht="12.75">
      <c r="A2724" s="8"/>
    </row>
    <row r="2725" ht="12.75">
      <c r="A2725" s="8"/>
    </row>
    <row r="2726" ht="12.75">
      <c r="A2726" s="8"/>
    </row>
    <row r="2727" ht="12.75">
      <c r="A2727" s="8"/>
    </row>
    <row r="2728" ht="12.75">
      <c r="A2728" s="8"/>
    </row>
    <row r="2729" ht="12.75">
      <c r="A2729" s="8"/>
    </row>
    <row r="2730" ht="12.75">
      <c r="A2730" s="8"/>
    </row>
    <row r="2731" ht="12.75">
      <c r="A2731" s="8"/>
    </row>
    <row r="2732" ht="12.75">
      <c r="A2732" s="8"/>
    </row>
    <row r="2733" ht="12.75">
      <c r="A2733" s="8"/>
    </row>
    <row r="2734" ht="12.75">
      <c r="A2734" s="8"/>
    </row>
    <row r="2735" ht="12.75">
      <c r="A2735" s="8"/>
    </row>
    <row r="2736" ht="12.75">
      <c r="A2736" s="8"/>
    </row>
    <row r="2737" ht="12.75">
      <c r="A2737" s="8"/>
    </row>
    <row r="2738" ht="12.75">
      <c r="A2738" s="8"/>
    </row>
    <row r="2739" ht="12.75">
      <c r="A2739" s="8"/>
    </row>
    <row r="2740" ht="12.75">
      <c r="A2740" s="8"/>
    </row>
    <row r="2741" ht="12.75">
      <c r="A2741" s="8"/>
    </row>
    <row r="2742" ht="12.75">
      <c r="A2742" s="8"/>
    </row>
    <row r="2743" ht="12.75">
      <c r="A2743" s="8"/>
    </row>
    <row r="2744" ht="12.75">
      <c r="A2744" s="8"/>
    </row>
    <row r="2745" ht="12.75">
      <c r="A2745" s="8"/>
    </row>
    <row r="2746" ht="12.75">
      <c r="A2746" s="8"/>
    </row>
    <row r="2747" ht="12.75">
      <c r="A2747" s="8"/>
    </row>
    <row r="2748" ht="12.75">
      <c r="A2748" s="8"/>
    </row>
    <row r="2749" ht="12.75">
      <c r="A2749" s="8"/>
    </row>
    <row r="2750" ht="12.75">
      <c r="A2750" s="8"/>
    </row>
    <row r="2751" ht="12.75">
      <c r="A2751" s="8"/>
    </row>
    <row r="2752" ht="12.75">
      <c r="A2752" s="8"/>
    </row>
    <row r="2753" ht="12.75">
      <c r="A2753" s="8"/>
    </row>
    <row r="2754" ht="12.75">
      <c r="A2754" s="8"/>
    </row>
    <row r="2755" ht="12.75">
      <c r="A2755" s="8"/>
    </row>
    <row r="2756" ht="12.75">
      <c r="A2756" s="8"/>
    </row>
    <row r="2757" ht="12.75">
      <c r="A2757" s="8"/>
    </row>
    <row r="2758" ht="12.75">
      <c r="A2758" s="8"/>
    </row>
    <row r="2759" ht="12.75">
      <c r="A2759" s="8"/>
    </row>
    <row r="2760" ht="12.75">
      <c r="A2760" s="8"/>
    </row>
    <row r="2761" ht="12.75">
      <c r="A2761" s="8"/>
    </row>
    <row r="2762" ht="12.75">
      <c r="A2762" s="8"/>
    </row>
    <row r="2763" ht="12.75">
      <c r="A2763" s="8"/>
    </row>
    <row r="2764" ht="12.75">
      <c r="A2764" s="8"/>
    </row>
    <row r="2765" ht="12.75">
      <c r="A2765" s="8"/>
    </row>
    <row r="2766" ht="12.75">
      <c r="A2766" s="8"/>
    </row>
    <row r="2767" ht="12.75">
      <c r="A2767" s="8"/>
    </row>
    <row r="2768" ht="12.75">
      <c r="A2768" s="8"/>
    </row>
    <row r="2769" ht="12.75">
      <c r="A2769" s="8"/>
    </row>
    <row r="2770" ht="12.75">
      <c r="A2770" s="8"/>
    </row>
    <row r="2771" ht="12.75">
      <c r="A2771" s="8"/>
    </row>
    <row r="2772" ht="12.75">
      <c r="A2772" s="8"/>
    </row>
    <row r="2773" ht="12.75">
      <c r="A2773" s="8"/>
    </row>
    <row r="2774" ht="12.75">
      <c r="A2774" s="8"/>
    </row>
    <row r="2775" ht="12.75">
      <c r="A2775" s="8"/>
    </row>
    <row r="2776" ht="12.75">
      <c r="A2776" s="8"/>
    </row>
    <row r="2777" ht="12.75">
      <c r="A2777" s="8"/>
    </row>
    <row r="2778" ht="12.75">
      <c r="A2778" s="8"/>
    </row>
    <row r="2779" ht="12.75">
      <c r="A2779" s="8"/>
    </row>
    <row r="2780" ht="12.75">
      <c r="A2780" s="8"/>
    </row>
    <row r="2781" ht="12.75">
      <c r="A2781" s="8"/>
    </row>
    <row r="2782" ht="12.75">
      <c r="A2782" s="8"/>
    </row>
    <row r="2783" ht="12.75">
      <c r="A2783" s="8"/>
    </row>
    <row r="2784" ht="12.75">
      <c r="A2784" s="8"/>
    </row>
    <row r="2785" ht="12.75">
      <c r="A2785" s="8"/>
    </row>
    <row r="2786" ht="12.75">
      <c r="A2786" s="8"/>
    </row>
    <row r="2787" ht="12.75">
      <c r="A2787" s="8"/>
    </row>
    <row r="2788" ht="12.75">
      <c r="A2788" s="8"/>
    </row>
    <row r="2789" ht="12.75">
      <c r="A2789" s="8"/>
    </row>
    <row r="2790" ht="12.75">
      <c r="A2790" s="8"/>
    </row>
    <row r="2791" ht="12.75">
      <c r="A2791" s="8"/>
    </row>
    <row r="2792" ht="12.75">
      <c r="A2792" s="8"/>
    </row>
    <row r="2793" ht="12.75">
      <c r="A2793" s="8"/>
    </row>
    <row r="2794" ht="12.75">
      <c r="A2794" s="8"/>
    </row>
    <row r="2795" ht="12.75">
      <c r="A2795" s="8"/>
    </row>
    <row r="2796" ht="12.75">
      <c r="A2796" s="8"/>
    </row>
    <row r="2797" ht="12.75">
      <c r="A2797" s="8"/>
    </row>
    <row r="2798" ht="12.75">
      <c r="A2798" s="8"/>
    </row>
    <row r="2799" ht="12.75">
      <c r="A2799" s="8"/>
    </row>
    <row r="2800" ht="12.75">
      <c r="A2800" s="8"/>
    </row>
    <row r="2801" ht="12.75">
      <c r="A2801" s="8"/>
    </row>
    <row r="2802" ht="12.75">
      <c r="A2802" s="8"/>
    </row>
    <row r="2803" ht="12.75">
      <c r="A2803" s="8"/>
    </row>
    <row r="2804" ht="12.75">
      <c r="A2804" s="8"/>
    </row>
    <row r="2805" ht="12.75">
      <c r="A2805" s="8"/>
    </row>
    <row r="2806" ht="12.75">
      <c r="A2806" s="8"/>
    </row>
    <row r="2807" ht="12.75">
      <c r="A2807" s="8"/>
    </row>
    <row r="2808" ht="12.75">
      <c r="A2808" s="8"/>
    </row>
    <row r="2809" ht="12.75">
      <c r="A2809" s="8"/>
    </row>
    <row r="2810" ht="12.75">
      <c r="A2810" s="8"/>
    </row>
    <row r="2811" ht="12.75">
      <c r="A2811" s="8"/>
    </row>
    <row r="2812" ht="12.75">
      <c r="A2812" s="8"/>
    </row>
    <row r="2813" ht="12.75">
      <c r="A2813" s="8"/>
    </row>
    <row r="2814" ht="12.75">
      <c r="A2814" s="8"/>
    </row>
    <row r="2815" ht="12.75">
      <c r="A2815" s="8"/>
    </row>
    <row r="2816" ht="12.75">
      <c r="A2816" s="8"/>
    </row>
    <row r="2817" ht="12.75">
      <c r="A2817" s="8"/>
    </row>
    <row r="2818" ht="12.75">
      <c r="A2818" s="8"/>
    </row>
    <row r="2819" ht="12.75">
      <c r="A2819" s="8"/>
    </row>
    <row r="2820" ht="12.75">
      <c r="A2820" s="8"/>
    </row>
    <row r="2821" ht="12.75">
      <c r="A2821" s="8"/>
    </row>
    <row r="2822" ht="12.75">
      <c r="A2822" s="8"/>
    </row>
    <row r="2823" ht="12.75">
      <c r="A2823" s="8"/>
    </row>
    <row r="2824" ht="12.75">
      <c r="A2824" s="8"/>
    </row>
    <row r="2825" ht="12.75">
      <c r="A2825" s="8"/>
    </row>
    <row r="2826" ht="12.75">
      <c r="A2826" s="8"/>
    </row>
    <row r="2827" ht="12.75">
      <c r="A2827" s="8"/>
    </row>
    <row r="2828" ht="12.75">
      <c r="A2828" s="8"/>
    </row>
    <row r="2829" ht="12.75">
      <c r="A2829" s="8"/>
    </row>
    <row r="2830" ht="12.75">
      <c r="A2830" s="8"/>
    </row>
    <row r="2831" ht="12.75">
      <c r="A2831" s="8"/>
    </row>
    <row r="2832" ht="12.75">
      <c r="A2832" s="8"/>
    </row>
    <row r="2833" ht="12.75">
      <c r="A2833" s="8"/>
    </row>
    <row r="2834" ht="12.75">
      <c r="A2834" s="8"/>
    </row>
    <row r="2835" ht="12.75">
      <c r="A2835" s="8"/>
    </row>
    <row r="2836" ht="12.75">
      <c r="A2836" s="8"/>
    </row>
    <row r="2837" ht="12.75">
      <c r="A2837" s="8"/>
    </row>
    <row r="2838" ht="12.75">
      <c r="A2838" s="8"/>
    </row>
    <row r="2839" ht="12.75">
      <c r="A2839" s="8"/>
    </row>
    <row r="2840" ht="12.75">
      <c r="A2840" s="8"/>
    </row>
    <row r="2841" ht="12.75">
      <c r="A2841" s="8"/>
    </row>
    <row r="2842" ht="12.75">
      <c r="A2842" s="8"/>
    </row>
    <row r="2843" ht="12.75">
      <c r="A2843" s="8"/>
    </row>
    <row r="2844" ht="12.75">
      <c r="A2844" s="8"/>
    </row>
    <row r="2845" ht="12.75">
      <c r="A2845" s="8"/>
    </row>
    <row r="2846" ht="12.75">
      <c r="A2846" s="8"/>
    </row>
    <row r="2847" ht="12.75">
      <c r="A2847" s="8"/>
    </row>
    <row r="2848" ht="12.75">
      <c r="A2848" s="8"/>
    </row>
    <row r="2849" ht="12.75">
      <c r="A2849" s="8"/>
    </row>
    <row r="2850" ht="12.75">
      <c r="A2850" s="8"/>
    </row>
    <row r="2851" ht="12.75">
      <c r="A2851" s="8"/>
    </row>
    <row r="2852" ht="12.75">
      <c r="A2852" s="8"/>
    </row>
    <row r="2853" ht="12.75">
      <c r="A2853" s="8"/>
    </row>
    <row r="2854" ht="12.75">
      <c r="A2854" s="8"/>
    </row>
    <row r="2855" ht="12.75">
      <c r="A2855" s="8"/>
    </row>
    <row r="2856" ht="12.75">
      <c r="A2856" s="8"/>
    </row>
    <row r="2857" ht="12.75">
      <c r="A2857" s="8"/>
    </row>
    <row r="2858" ht="12.75">
      <c r="A2858" s="8"/>
    </row>
    <row r="2859" ht="12.75">
      <c r="A2859" s="8"/>
    </row>
    <row r="2860" ht="12.75">
      <c r="A2860" s="8"/>
    </row>
    <row r="2861" ht="12.75">
      <c r="A2861" s="8"/>
    </row>
    <row r="2862" ht="12.75">
      <c r="A2862" s="8"/>
    </row>
    <row r="2863" ht="12.75">
      <c r="A2863" s="8"/>
    </row>
    <row r="2864" ht="12.75">
      <c r="A2864" s="8"/>
    </row>
    <row r="2865" ht="12.75">
      <c r="A2865" s="8"/>
    </row>
    <row r="2866" ht="12.75">
      <c r="A2866" s="8"/>
    </row>
    <row r="2867" ht="12.75">
      <c r="A2867" s="8"/>
    </row>
    <row r="2868" ht="12.75">
      <c r="A2868" s="8"/>
    </row>
    <row r="2869" ht="12.75">
      <c r="A2869" s="8"/>
    </row>
    <row r="2870" ht="12.75">
      <c r="A2870" s="8"/>
    </row>
    <row r="2871" ht="12.75">
      <c r="A2871" s="8"/>
    </row>
    <row r="2872" ht="12.75">
      <c r="A2872" s="8"/>
    </row>
    <row r="2873" ht="12.75">
      <c r="A2873" s="8"/>
    </row>
    <row r="2874" ht="12.75">
      <c r="A2874" s="8"/>
    </row>
    <row r="2875" ht="12.75">
      <c r="A2875" s="8"/>
    </row>
    <row r="2876" ht="12.75">
      <c r="A2876" s="8"/>
    </row>
    <row r="2877" ht="12.75">
      <c r="A2877" s="8"/>
    </row>
    <row r="2878" ht="12.75">
      <c r="A2878" s="8"/>
    </row>
    <row r="2879" ht="12.75">
      <c r="A2879" s="8"/>
    </row>
    <row r="2880" ht="12.75">
      <c r="A2880" s="8"/>
    </row>
    <row r="2881" ht="12.75">
      <c r="A2881" s="8"/>
    </row>
    <row r="2882" ht="12.75">
      <c r="A2882" s="8"/>
    </row>
    <row r="2883" ht="12.75">
      <c r="A2883" s="8"/>
    </row>
    <row r="2884" ht="12.75">
      <c r="A2884" s="8"/>
    </row>
    <row r="2885" ht="12.75">
      <c r="A2885" s="8"/>
    </row>
    <row r="2886" ht="12.75">
      <c r="A2886" s="8"/>
    </row>
    <row r="2887" ht="12.75">
      <c r="A2887" s="8"/>
    </row>
    <row r="2888" ht="12.75">
      <c r="A2888" s="8"/>
    </row>
    <row r="2889" ht="12.75">
      <c r="A2889" s="8"/>
    </row>
    <row r="2890" ht="12.75">
      <c r="A2890" s="8"/>
    </row>
    <row r="2891" ht="12.75">
      <c r="A2891" s="8"/>
    </row>
    <row r="2892" ht="12.75">
      <c r="A2892" s="8"/>
    </row>
    <row r="2893" ht="12.75">
      <c r="A2893" s="8"/>
    </row>
    <row r="2894" ht="12.75">
      <c r="A2894" s="8"/>
    </row>
    <row r="2895" ht="12.75">
      <c r="A2895" s="8"/>
    </row>
    <row r="2896" ht="12.75">
      <c r="A2896" s="8"/>
    </row>
    <row r="2897" ht="12.75">
      <c r="A2897" s="8"/>
    </row>
    <row r="2898" ht="12.75">
      <c r="A2898" s="8"/>
    </row>
    <row r="2899" ht="12.75">
      <c r="A2899" s="8"/>
    </row>
    <row r="2900" ht="12.75">
      <c r="A2900" s="8"/>
    </row>
    <row r="2901" ht="12.75">
      <c r="A2901" s="8"/>
    </row>
    <row r="2902" ht="12.75">
      <c r="A2902" s="8"/>
    </row>
    <row r="2903" ht="12.75">
      <c r="A2903" s="8"/>
    </row>
    <row r="2904" ht="12.75">
      <c r="A2904" s="8"/>
    </row>
    <row r="2905" ht="12.75">
      <c r="A2905" s="8"/>
    </row>
    <row r="2906" ht="12.75">
      <c r="A2906" s="8"/>
    </row>
    <row r="2907" ht="12.75">
      <c r="A2907" s="8"/>
    </row>
    <row r="2908" ht="12.75">
      <c r="A2908" s="8"/>
    </row>
    <row r="2909" ht="12.75">
      <c r="A2909" s="8"/>
    </row>
    <row r="2910" ht="12.75">
      <c r="A2910" s="8"/>
    </row>
    <row r="2911" ht="12.75">
      <c r="A2911" s="8"/>
    </row>
    <row r="2912" ht="12.75">
      <c r="A2912" s="8"/>
    </row>
    <row r="2913" ht="12.75">
      <c r="A2913" s="8"/>
    </row>
    <row r="2914" ht="12.75">
      <c r="A2914" s="8"/>
    </row>
    <row r="2915" ht="12.75">
      <c r="A2915" s="8"/>
    </row>
    <row r="2916" ht="12.75">
      <c r="A2916" s="8"/>
    </row>
    <row r="2917" ht="12.75">
      <c r="A2917" s="8"/>
    </row>
    <row r="2918" ht="12.75">
      <c r="A2918" s="8"/>
    </row>
    <row r="2919" ht="12.75">
      <c r="A2919" s="8"/>
    </row>
    <row r="2920" ht="12.75">
      <c r="A2920" s="8"/>
    </row>
    <row r="2921" ht="12.75">
      <c r="A2921" s="8"/>
    </row>
    <row r="2922" ht="12.75">
      <c r="A2922" s="8"/>
    </row>
    <row r="2923" ht="12.75">
      <c r="A2923" s="8"/>
    </row>
    <row r="2924" ht="12.75">
      <c r="A2924" s="8"/>
    </row>
    <row r="2925" ht="12.75">
      <c r="A2925" s="8"/>
    </row>
    <row r="2926" ht="12.75">
      <c r="A2926" s="8"/>
    </row>
    <row r="2927" ht="12.75">
      <c r="A2927" s="8"/>
    </row>
    <row r="2928" ht="12.75">
      <c r="A2928" s="8"/>
    </row>
    <row r="2929" ht="12.75">
      <c r="A2929" s="8"/>
    </row>
    <row r="2930" ht="12.75">
      <c r="A2930" s="8"/>
    </row>
    <row r="2931" ht="12.75">
      <c r="A2931" s="8"/>
    </row>
    <row r="2932" ht="12.75">
      <c r="A2932" s="8"/>
    </row>
    <row r="2933" ht="12.75">
      <c r="A2933" s="8"/>
    </row>
    <row r="2934" ht="12.75">
      <c r="A2934" s="8"/>
    </row>
    <row r="2935" ht="12.75">
      <c r="A2935" s="8"/>
    </row>
    <row r="2936" ht="12.75">
      <c r="A2936" s="8"/>
    </row>
    <row r="2937" ht="12.75">
      <c r="A2937" s="8"/>
    </row>
    <row r="2938" ht="12.75">
      <c r="A2938" s="8"/>
    </row>
    <row r="2939" ht="12.75">
      <c r="A2939" s="8"/>
    </row>
    <row r="2940" ht="12.75">
      <c r="A2940" s="8"/>
    </row>
    <row r="2941" ht="12.75">
      <c r="A2941" s="8"/>
    </row>
    <row r="2942" ht="12.75">
      <c r="A2942" s="8"/>
    </row>
    <row r="2943" ht="12.75">
      <c r="A2943" s="8"/>
    </row>
    <row r="2944" ht="12.75">
      <c r="A2944" s="8"/>
    </row>
    <row r="2945" ht="12.75">
      <c r="A2945" s="8"/>
    </row>
    <row r="2946" ht="12.75">
      <c r="A2946" s="8"/>
    </row>
    <row r="2947" ht="12.75">
      <c r="A2947" s="8"/>
    </row>
    <row r="2948" ht="12.75">
      <c r="A2948" s="8"/>
    </row>
    <row r="2949" ht="12.75">
      <c r="A2949" s="8"/>
    </row>
    <row r="2950" ht="12.75">
      <c r="A2950" s="8"/>
    </row>
    <row r="2951" ht="12.75">
      <c r="A2951" s="8"/>
    </row>
    <row r="2952" ht="12.75">
      <c r="A2952" s="8"/>
    </row>
    <row r="2953" ht="12.75">
      <c r="A2953" s="8"/>
    </row>
    <row r="2954" ht="12.75">
      <c r="A2954" s="8"/>
    </row>
    <row r="2955" ht="12.75">
      <c r="A2955" s="8"/>
    </row>
    <row r="2956" ht="12.75">
      <c r="A2956" s="8"/>
    </row>
    <row r="2957" ht="12.75">
      <c r="A2957" s="8"/>
    </row>
    <row r="2958" ht="12.75">
      <c r="A2958" s="8"/>
    </row>
    <row r="2959" ht="12.75">
      <c r="A2959" s="8"/>
    </row>
    <row r="2960" ht="12.75">
      <c r="A2960" s="8"/>
    </row>
    <row r="2961" ht="12.75">
      <c r="A2961" s="8"/>
    </row>
    <row r="2962" ht="12.75">
      <c r="A2962" s="8"/>
    </row>
    <row r="2963" ht="12.75">
      <c r="A2963" s="8"/>
    </row>
    <row r="2964" ht="12.75">
      <c r="A2964" s="8"/>
    </row>
    <row r="2965" ht="12.75">
      <c r="A2965" s="8"/>
    </row>
    <row r="2966" ht="12.75">
      <c r="A2966" s="8"/>
    </row>
    <row r="2967" ht="12.75">
      <c r="A2967" s="8"/>
    </row>
    <row r="2968" ht="12.75">
      <c r="A2968" s="8"/>
    </row>
    <row r="2969" ht="12.75">
      <c r="A2969" s="8"/>
    </row>
    <row r="2970" ht="12.75">
      <c r="A2970" s="8"/>
    </row>
    <row r="2971" ht="12.75">
      <c r="A2971" s="8"/>
    </row>
    <row r="2972" ht="12.75">
      <c r="A2972" s="8"/>
    </row>
    <row r="2973" ht="12.75">
      <c r="A2973" s="8"/>
    </row>
    <row r="2974" ht="12.75">
      <c r="A2974" s="8"/>
    </row>
    <row r="2975" ht="12.75">
      <c r="A2975" s="8"/>
    </row>
    <row r="2976" ht="12.75">
      <c r="A2976" s="8"/>
    </row>
    <row r="2977" ht="12.75">
      <c r="A2977" s="8"/>
    </row>
    <row r="2978" ht="12.75">
      <c r="A2978" s="8"/>
    </row>
    <row r="2979" ht="12.75">
      <c r="A2979" s="8"/>
    </row>
    <row r="2980" ht="12.75">
      <c r="A2980" s="8"/>
    </row>
    <row r="2981" ht="12.75">
      <c r="A2981" s="8"/>
    </row>
    <row r="2982" ht="12.75">
      <c r="A2982" s="8"/>
    </row>
    <row r="2983" ht="12.75">
      <c r="A2983" s="8"/>
    </row>
    <row r="2984" ht="12.75">
      <c r="A2984" s="8"/>
    </row>
    <row r="2985" ht="12.75">
      <c r="A2985" s="8"/>
    </row>
    <row r="2986" ht="12.75">
      <c r="A2986" s="8"/>
    </row>
    <row r="2987" ht="12.75">
      <c r="A2987" s="8"/>
    </row>
    <row r="2988" ht="12.75">
      <c r="A2988" s="8"/>
    </row>
    <row r="2989" ht="12.75">
      <c r="A2989" s="8"/>
    </row>
    <row r="2990" ht="12.75">
      <c r="A2990" s="8"/>
    </row>
    <row r="2991" ht="12.75">
      <c r="A2991" s="8"/>
    </row>
    <row r="2992" ht="12.75">
      <c r="A2992" s="8"/>
    </row>
    <row r="2993" ht="12.75">
      <c r="A2993" s="8"/>
    </row>
    <row r="2994" ht="12.75">
      <c r="A2994" s="8"/>
    </row>
    <row r="2995" ht="12.75">
      <c r="A2995" s="8"/>
    </row>
    <row r="2996" ht="12.75">
      <c r="A2996" s="8"/>
    </row>
    <row r="2997" ht="12.75">
      <c r="A2997" s="8"/>
    </row>
    <row r="2998" ht="12.75">
      <c r="A2998" s="8"/>
    </row>
    <row r="2999" ht="12.75">
      <c r="A2999" s="8"/>
    </row>
    <row r="3000" ht="12.75">
      <c r="A3000" s="8"/>
    </row>
    <row r="3001" ht="12.75">
      <c r="A3001" s="8"/>
    </row>
    <row r="3002" ht="12.75">
      <c r="A3002" s="8"/>
    </row>
    <row r="3003" ht="12.75">
      <c r="A3003" s="8"/>
    </row>
    <row r="3004" ht="12.75">
      <c r="A3004" s="8"/>
    </row>
    <row r="3005" ht="12.75">
      <c r="A3005" s="8"/>
    </row>
    <row r="3006" ht="12.75">
      <c r="A3006" s="8"/>
    </row>
    <row r="3007" ht="12.75">
      <c r="A3007" s="8"/>
    </row>
    <row r="3008" ht="12.75">
      <c r="A3008" s="8"/>
    </row>
    <row r="3009" ht="12.75">
      <c r="A3009" s="8"/>
    </row>
    <row r="3010" ht="12.75">
      <c r="A3010" s="8"/>
    </row>
    <row r="3011" ht="12.75">
      <c r="A3011" s="8"/>
    </row>
    <row r="3012" ht="12.75">
      <c r="A3012" s="8"/>
    </row>
    <row r="3013" ht="12.75">
      <c r="A3013" s="8"/>
    </row>
    <row r="3014" ht="12.75">
      <c r="A3014" s="8"/>
    </row>
    <row r="3015" ht="12.75">
      <c r="A3015" s="8"/>
    </row>
    <row r="3016" ht="12.75">
      <c r="A3016" s="8"/>
    </row>
    <row r="3017" ht="12.75">
      <c r="A3017" s="8"/>
    </row>
    <row r="3018" ht="12.75">
      <c r="A3018" s="8"/>
    </row>
    <row r="3019" ht="12.75">
      <c r="A3019" s="8"/>
    </row>
    <row r="3020" ht="12.75">
      <c r="A3020" s="8"/>
    </row>
    <row r="3021" ht="12.75">
      <c r="A3021" s="8"/>
    </row>
    <row r="3022" ht="12.75">
      <c r="A3022" s="8"/>
    </row>
    <row r="3023" ht="12.75">
      <c r="A3023" s="8"/>
    </row>
    <row r="3024" ht="12.75">
      <c r="A3024" s="8"/>
    </row>
    <row r="3025" ht="12.75">
      <c r="A3025" s="8"/>
    </row>
    <row r="3026" ht="12.75">
      <c r="A3026" s="8"/>
    </row>
    <row r="3027" ht="12.75">
      <c r="A3027" s="8"/>
    </row>
    <row r="3028" ht="12.75">
      <c r="A3028" s="8"/>
    </row>
    <row r="3029" ht="12.75">
      <c r="A3029" s="8"/>
    </row>
    <row r="3030" ht="12.75">
      <c r="A3030" s="8"/>
    </row>
    <row r="3031" ht="12.75">
      <c r="A3031" s="8"/>
    </row>
    <row r="3032" ht="12.75">
      <c r="A3032" s="8"/>
    </row>
    <row r="3033" ht="12.75">
      <c r="A3033" s="8"/>
    </row>
    <row r="3034" ht="12.75">
      <c r="A3034" s="8"/>
    </row>
    <row r="3035" ht="12.75">
      <c r="A3035" s="8"/>
    </row>
    <row r="3036" ht="12.75">
      <c r="A3036" s="8"/>
    </row>
    <row r="3037" ht="12.75">
      <c r="A3037" s="8"/>
    </row>
    <row r="3038" ht="12.75">
      <c r="A3038" s="8"/>
    </row>
    <row r="3039" ht="12.75">
      <c r="A3039" s="8"/>
    </row>
    <row r="3040" ht="12.75">
      <c r="A3040" s="8"/>
    </row>
    <row r="3041" ht="12.75">
      <c r="A3041" s="8"/>
    </row>
    <row r="3042" ht="12.75">
      <c r="A3042" s="8"/>
    </row>
    <row r="3043" ht="12.75">
      <c r="A3043" s="8"/>
    </row>
    <row r="3044" ht="12.75">
      <c r="A3044" s="8"/>
    </row>
    <row r="3045" ht="12.75">
      <c r="A3045" s="8"/>
    </row>
    <row r="3046" ht="12.75">
      <c r="A3046" s="8"/>
    </row>
    <row r="3047" ht="12.75">
      <c r="A3047" s="8"/>
    </row>
    <row r="3048" ht="12.75">
      <c r="A3048" s="8"/>
    </row>
    <row r="3049" ht="12.75">
      <c r="A3049" s="8"/>
    </row>
    <row r="3050" ht="12.75">
      <c r="A3050" s="8"/>
    </row>
    <row r="3051" ht="12.75">
      <c r="A3051" s="8"/>
    </row>
    <row r="3052" ht="12.75">
      <c r="A3052" s="8"/>
    </row>
    <row r="3053" ht="12.75">
      <c r="A3053" s="8"/>
    </row>
    <row r="3054" ht="12.75">
      <c r="A3054" s="8"/>
    </row>
    <row r="3055" ht="12.75">
      <c r="A3055" s="8"/>
    </row>
    <row r="3056" ht="12.75">
      <c r="A3056" s="8"/>
    </row>
    <row r="3057" ht="12.75">
      <c r="A3057" s="8"/>
    </row>
    <row r="3058" ht="12.75">
      <c r="A3058" s="8"/>
    </row>
    <row r="3059" ht="12.75">
      <c r="A3059" s="8"/>
    </row>
    <row r="3060" ht="12.75">
      <c r="A3060" s="8"/>
    </row>
    <row r="3061" ht="12.75">
      <c r="A3061" s="8"/>
    </row>
    <row r="3062" ht="12.75">
      <c r="A3062" s="8"/>
    </row>
    <row r="3063" ht="12.75">
      <c r="A3063" s="8"/>
    </row>
    <row r="3064" ht="12.75">
      <c r="A3064" s="8"/>
    </row>
    <row r="3065" ht="12.75">
      <c r="A3065" s="8"/>
    </row>
    <row r="3066" ht="12.75">
      <c r="A3066" s="8"/>
    </row>
    <row r="3067" ht="12.75">
      <c r="A3067" s="8"/>
    </row>
    <row r="3068" ht="12.75">
      <c r="A3068" s="8"/>
    </row>
    <row r="3069" ht="12.75">
      <c r="A3069" s="8"/>
    </row>
    <row r="3070" ht="12.75">
      <c r="A3070" s="8"/>
    </row>
    <row r="3071" ht="12.75">
      <c r="A3071" s="8"/>
    </row>
    <row r="3072" ht="12.75">
      <c r="A3072" s="8"/>
    </row>
    <row r="3073" ht="12.75">
      <c r="A3073" s="8"/>
    </row>
    <row r="3074" ht="12.75">
      <c r="A3074" s="8"/>
    </row>
    <row r="3075" ht="12.75">
      <c r="A3075" s="8"/>
    </row>
    <row r="3076" ht="12.75">
      <c r="A3076" s="8"/>
    </row>
    <row r="3077" ht="12.75">
      <c r="A3077" s="8"/>
    </row>
    <row r="3078" ht="12.75">
      <c r="A3078" s="8"/>
    </row>
    <row r="3079" ht="12.75">
      <c r="A3079" s="8"/>
    </row>
    <row r="3080" ht="12.75">
      <c r="A3080" s="8"/>
    </row>
    <row r="3081" ht="12.75">
      <c r="A3081" s="8"/>
    </row>
    <row r="3082" ht="12.75">
      <c r="A3082" s="8"/>
    </row>
    <row r="3083" ht="12.75">
      <c r="A3083" s="8"/>
    </row>
    <row r="3084" ht="12.75">
      <c r="A3084" s="8"/>
    </row>
    <row r="3085" ht="12.75">
      <c r="A3085" s="8"/>
    </row>
    <row r="3086" ht="12.75">
      <c r="A3086" s="8"/>
    </row>
    <row r="3087" ht="12.75">
      <c r="A3087" s="8"/>
    </row>
    <row r="3088" ht="12.75">
      <c r="A3088" s="8"/>
    </row>
    <row r="3089" ht="12.75">
      <c r="A3089" s="8"/>
    </row>
    <row r="3090" ht="12.75">
      <c r="A3090" s="8"/>
    </row>
    <row r="3091" ht="12.75">
      <c r="A3091" s="8"/>
    </row>
    <row r="3092" ht="12.75">
      <c r="A3092" s="8"/>
    </row>
    <row r="3093" ht="12.75">
      <c r="A3093" s="8"/>
    </row>
    <row r="3094" ht="12.75">
      <c r="A3094" s="8"/>
    </row>
    <row r="3095" ht="12.75">
      <c r="A3095" s="8"/>
    </row>
    <row r="3096" ht="12.75">
      <c r="A3096" s="8"/>
    </row>
    <row r="3097" ht="12.75">
      <c r="A3097" s="8"/>
    </row>
    <row r="3098" ht="12.75">
      <c r="A3098" s="8"/>
    </row>
    <row r="3099" ht="12.75">
      <c r="A3099" s="8"/>
    </row>
    <row r="3100" ht="12.75">
      <c r="A3100" s="8"/>
    </row>
    <row r="3101" ht="12.75">
      <c r="A3101" s="8"/>
    </row>
    <row r="3102" ht="12.75">
      <c r="A3102" s="8"/>
    </row>
    <row r="3103" ht="12.75">
      <c r="A3103" s="8"/>
    </row>
    <row r="3104" ht="12.75">
      <c r="A3104" s="8"/>
    </row>
    <row r="3105" ht="12.75">
      <c r="A3105" s="8"/>
    </row>
    <row r="3106" ht="12.75">
      <c r="A3106" s="8"/>
    </row>
    <row r="3107" ht="12.75">
      <c r="A3107" s="8"/>
    </row>
    <row r="3108" ht="12.75">
      <c r="A3108" s="8"/>
    </row>
    <row r="3109" ht="12.75">
      <c r="A3109" s="8"/>
    </row>
    <row r="3110" ht="12.75">
      <c r="A3110" s="8"/>
    </row>
    <row r="3111" ht="12.75">
      <c r="A3111" s="8"/>
    </row>
    <row r="3112" ht="12.75">
      <c r="A3112" s="8"/>
    </row>
    <row r="3113" ht="12.75">
      <c r="A3113" s="8"/>
    </row>
    <row r="3114" ht="12.75">
      <c r="A3114" s="8"/>
    </row>
    <row r="3115" ht="12.75">
      <c r="A3115" s="8"/>
    </row>
    <row r="3116" ht="12.75">
      <c r="A3116" s="8"/>
    </row>
    <row r="3117" ht="12.75">
      <c r="A3117" s="8"/>
    </row>
    <row r="3118" ht="12.75">
      <c r="A3118" s="8"/>
    </row>
    <row r="3119" ht="12.75">
      <c r="A3119" s="8"/>
    </row>
    <row r="3120" ht="12.75">
      <c r="A3120" s="8"/>
    </row>
    <row r="3121" ht="12.75">
      <c r="A3121" s="8"/>
    </row>
    <row r="3122" ht="12.75">
      <c r="A3122" s="8"/>
    </row>
    <row r="3123" ht="12.75">
      <c r="A3123" s="8"/>
    </row>
    <row r="3124" ht="12.75">
      <c r="A3124" s="8"/>
    </row>
    <row r="3125" ht="12.75">
      <c r="A3125" s="8"/>
    </row>
    <row r="3126" ht="12.75">
      <c r="A3126" s="8"/>
    </row>
    <row r="3127" ht="12.75">
      <c r="A3127" s="8"/>
    </row>
    <row r="3128" ht="12.75">
      <c r="A3128" s="8"/>
    </row>
    <row r="3129" ht="12.75">
      <c r="A3129" s="8"/>
    </row>
    <row r="3130" ht="12.75">
      <c r="A3130" s="8"/>
    </row>
    <row r="3131" ht="12.75">
      <c r="A3131" s="8"/>
    </row>
    <row r="3132" ht="12.75">
      <c r="A3132" s="8"/>
    </row>
    <row r="3133" ht="12.75">
      <c r="A3133" s="8"/>
    </row>
    <row r="3134" ht="12.75">
      <c r="A3134" s="8"/>
    </row>
    <row r="3135" ht="12.75">
      <c r="A3135" s="8"/>
    </row>
    <row r="3136" ht="12.75">
      <c r="A3136" s="8"/>
    </row>
    <row r="3137" ht="12.75">
      <c r="A3137" s="8"/>
    </row>
    <row r="3138" ht="12.75">
      <c r="A3138" s="8"/>
    </row>
    <row r="3139" ht="12.75">
      <c r="A3139" s="8"/>
    </row>
    <row r="3140" ht="12.75">
      <c r="A3140" s="8"/>
    </row>
    <row r="3141" ht="12.75">
      <c r="A3141" s="8"/>
    </row>
    <row r="3142" ht="12.75">
      <c r="A3142" s="8"/>
    </row>
    <row r="3143" ht="12.75">
      <c r="A3143" s="8"/>
    </row>
    <row r="3144" ht="12.75">
      <c r="A3144" s="8"/>
    </row>
    <row r="3145" ht="12.75">
      <c r="A3145" s="8"/>
    </row>
    <row r="3146" ht="12.75">
      <c r="A3146" s="8"/>
    </row>
    <row r="3147" ht="12.75">
      <c r="A3147" s="8"/>
    </row>
    <row r="3148" ht="12.75">
      <c r="A3148" s="8"/>
    </row>
    <row r="3149" ht="12.75">
      <c r="A3149" s="8"/>
    </row>
    <row r="3150" ht="12.75">
      <c r="A3150" s="8"/>
    </row>
    <row r="3151" ht="12.75">
      <c r="A3151" s="8"/>
    </row>
    <row r="3152" ht="12.75">
      <c r="A3152" s="8"/>
    </row>
    <row r="3153" ht="12.75">
      <c r="A3153" s="8"/>
    </row>
    <row r="3154" ht="12.75">
      <c r="A3154" s="8"/>
    </row>
    <row r="3155" ht="12.75">
      <c r="A3155" s="8"/>
    </row>
    <row r="3156" ht="12.75">
      <c r="A3156" s="8"/>
    </row>
    <row r="3157" ht="12.75">
      <c r="A3157" s="8"/>
    </row>
    <row r="3158" ht="12.75">
      <c r="A3158" s="8"/>
    </row>
    <row r="3159" ht="12.75">
      <c r="A3159" s="8"/>
    </row>
    <row r="3160" ht="12.75">
      <c r="A3160" s="8"/>
    </row>
    <row r="3161" ht="12.75">
      <c r="A3161" s="8"/>
    </row>
    <row r="3162" ht="12.75">
      <c r="A3162" s="8"/>
    </row>
    <row r="3163" ht="12.75">
      <c r="A3163" s="8"/>
    </row>
    <row r="3164" ht="12.75">
      <c r="A3164" s="8"/>
    </row>
    <row r="3165" ht="12.75">
      <c r="A3165" s="8"/>
    </row>
    <row r="3166" ht="12.75">
      <c r="A3166" s="8"/>
    </row>
    <row r="3167" ht="12.75">
      <c r="A3167" s="8"/>
    </row>
    <row r="3168" ht="12.75">
      <c r="A3168" s="8"/>
    </row>
    <row r="3169" ht="12.75">
      <c r="A3169" s="8"/>
    </row>
    <row r="3170" ht="12.75">
      <c r="A3170" s="8"/>
    </row>
    <row r="3171" ht="12.75">
      <c r="A3171" s="8"/>
    </row>
    <row r="3172" ht="12.75">
      <c r="A3172" s="8"/>
    </row>
    <row r="3173" ht="12.75">
      <c r="A3173" s="8"/>
    </row>
    <row r="3174" ht="12.75">
      <c r="A3174" s="8"/>
    </row>
    <row r="3175" ht="12.75">
      <c r="A3175" s="8"/>
    </row>
    <row r="3176" ht="12.75">
      <c r="A3176" s="8"/>
    </row>
    <row r="3177" ht="12.75">
      <c r="A3177" s="8"/>
    </row>
    <row r="3178" ht="12.75">
      <c r="A3178" s="8"/>
    </row>
    <row r="3179" ht="12.75">
      <c r="A3179" s="8"/>
    </row>
    <row r="3180" ht="12.75">
      <c r="A3180" s="8"/>
    </row>
    <row r="3181" ht="12.75">
      <c r="A3181" s="8"/>
    </row>
    <row r="3182" ht="12.75">
      <c r="A3182" s="8"/>
    </row>
    <row r="3183" ht="12.75">
      <c r="A3183" s="8"/>
    </row>
    <row r="3184" ht="12.75">
      <c r="A3184" s="8"/>
    </row>
    <row r="3185" ht="12.75">
      <c r="A3185" s="8"/>
    </row>
    <row r="3186" ht="12.75">
      <c r="A3186" s="8"/>
    </row>
    <row r="3187" ht="12.75">
      <c r="A3187" s="8"/>
    </row>
    <row r="3188" ht="12.75">
      <c r="A3188" s="8"/>
    </row>
    <row r="3189" ht="12.75">
      <c r="A3189" s="8"/>
    </row>
    <row r="3190" ht="12.75">
      <c r="A3190" s="8"/>
    </row>
    <row r="3191" ht="12.75">
      <c r="A3191" s="8"/>
    </row>
    <row r="3192" ht="12.75">
      <c r="A3192" s="8"/>
    </row>
    <row r="3193" ht="12.75">
      <c r="A3193" s="8"/>
    </row>
    <row r="3194" ht="12.75">
      <c r="A3194" s="8"/>
    </row>
    <row r="3195" ht="12.75">
      <c r="A3195" s="8"/>
    </row>
    <row r="3196" ht="12.75">
      <c r="A3196" s="8"/>
    </row>
    <row r="3197" ht="12.75">
      <c r="A3197" s="8"/>
    </row>
    <row r="3198" ht="12.75">
      <c r="A3198" s="8"/>
    </row>
    <row r="3199" ht="12.75">
      <c r="A3199" s="8"/>
    </row>
    <row r="3200" ht="12.75">
      <c r="A3200" s="8"/>
    </row>
    <row r="3201" ht="12.75">
      <c r="A3201" s="8"/>
    </row>
    <row r="3202" ht="12.75">
      <c r="A3202" s="8"/>
    </row>
    <row r="3203" ht="12.75">
      <c r="A3203" s="8"/>
    </row>
    <row r="3204" ht="12.75">
      <c r="A3204" s="8"/>
    </row>
    <row r="3205" ht="12.75">
      <c r="A3205" s="8"/>
    </row>
    <row r="3206" ht="12.75">
      <c r="A3206" s="8"/>
    </row>
    <row r="3207" ht="12.75">
      <c r="A3207" s="8"/>
    </row>
    <row r="3208" ht="12.75">
      <c r="A3208" s="8"/>
    </row>
    <row r="3209" ht="12.75">
      <c r="A3209" s="8"/>
    </row>
    <row r="3210" ht="12.75">
      <c r="A3210" s="8"/>
    </row>
    <row r="3211" ht="12.75">
      <c r="A3211" s="8"/>
    </row>
    <row r="3212" ht="12.75">
      <c r="A3212" s="8"/>
    </row>
    <row r="3213" ht="12.75">
      <c r="A3213" s="8"/>
    </row>
    <row r="3214" ht="12.75">
      <c r="A3214" s="8"/>
    </row>
    <row r="3215" ht="12.75">
      <c r="A3215" s="8"/>
    </row>
    <row r="3216" ht="12.75">
      <c r="A3216" s="8"/>
    </row>
    <row r="3217" ht="12.75">
      <c r="A3217" s="8"/>
    </row>
    <row r="3218" ht="12.75">
      <c r="A3218" s="8"/>
    </row>
    <row r="3219" ht="12.75">
      <c r="A3219" s="8"/>
    </row>
    <row r="3220" ht="12.75">
      <c r="A3220" s="8"/>
    </row>
    <row r="3221" ht="12.75">
      <c r="A3221" s="8"/>
    </row>
    <row r="3222" ht="12.75">
      <c r="A3222" s="8"/>
    </row>
    <row r="3223" ht="12.75">
      <c r="A3223" s="8"/>
    </row>
    <row r="3224" ht="12.75">
      <c r="A3224" s="8"/>
    </row>
    <row r="3225" ht="12.75">
      <c r="A3225" s="8"/>
    </row>
    <row r="3226" ht="12.75">
      <c r="A3226" s="8"/>
    </row>
    <row r="3227" ht="12.75">
      <c r="A3227" s="8"/>
    </row>
    <row r="3228" ht="12.75">
      <c r="A3228" s="8"/>
    </row>
    <row r="3229" ht="12.75">
      <c r="A3229" s="8"/>
    </row>
    <row r="3230" ht="12.75">
      <c r="A3230" s="8"/>
    </row>
    <row r="3231" ht="12.75">
      <c r="A3231" s="8"/>
    </row>
    <row r="3232" ht="12.75">
      <c r="A3232" s="8"/>
    </row>
    <row r="3233" ht="12.75">
      <c r="A3233" s="8"/>
    </row>
    <row r="3234" ht="12.75">
      <c r="A3234" s="8"/>
    </row>
    <row r="3235" ht="12.75">
      <c r="A3235" s="8"/>
    </row>
    <row r="3236" ht="12.75">
      <c r="A3236" s="8"/>
    </row>
    <row r="3237" ht="12.75">
      <c r="A3237" s="8"/>
    </row>
    <row r="3238" ht="12.75">
      <c r="A3238" s="8"/>
    </row>
    <row r="3239" ht="12.75">
      <c r="A3239" s="8"/>
    </row>
    <row r="3240" ht="12.75">
      <c r="A3240" s="8"/>
    </row>
    <row r="3241" ht="12.75">
      <c r="A3241" s="8"/>
    </row>
    <row r="3242" ht="12.75">
      <c r="A3242" s="8"/>
    </row>
    <row r="3243" ht="12.75">
      <c r="A3243" s="8"/>
    </row>
    <row r="3244" ht="12.75">
      <c r="A3244" s="8"/>
    </row>
    <row r="3245" ht="12.75">
      <c r="A3245" s="8"/>
    </row>
    <row r="3246" ht="12.75">
      <c r="A3246" s="8"/>
    </row>
    <row r="3247" ht="12.75">
      <c r="A3247" s="8"/>
    </row>
    <row r="3248" ht="12.75">
      <c r="A3248" s="8"/>
    </row>
    <row r="3249" ht="12.75">
      <c r="A3249" s="8"/>
    </row>
    <row r="3250" ht="12.75">
      <c r="A3250" s="8"/>
    </row>
    <row r="3251" ht="12.75">
      <c r="A3251" s="8"/>
    </row>
    <row r="3252" ht="12.75">
      <c r="A3252" s="8"/>
    </row>
    <row r="3253" ht="12.75">
      <c r="A3253" s="8"/>
    </row>
    <row r="3254" ht="12.75">
      <c r="A3254" s="8"/>
    </row>
    <row r="3255" ht="12.75">
      <c r="A3255" s="8"/>
    </row>
    <row r="3256" ht="12.75">
      <c r="A3256" s="8"/>
    </row>
    <row r="3257" ht="12.75">
      <c r="A3257" s="8"/>
    </row>
    <row r="3258" ht="12.75">
      <c r="A3258" s="8"/>
    </row>
    <row r="3259" ht="12.75">
      <c r="A3259" s="8"/>
    </row>
    <row r="3260" ht="12.75">
      <c r="A3260" s="8"/>
    </row>
    <row r="3261" ht="12.75">
      <c r="A3261" s="8"/>
    </row>
    <row r="3262" ht="12.75">
      <c r="A3262" s="8"/>
    </row>
    <row r="3263" ht="12.75">
      <c r="A3263" s="8"/>
    </row>
    <row r="3264" ht="12.75">
      <c r="A3264" s="8"/>
    </row>
    <row r="3265" ht="12.75">
      <c r="A3265" s="8"/>
    </row>
    <row r="3266" ht="12.75">
      <c r="A3266" s="8"/>
    </row>
    <row r="3267" ht="12.75">
      <c r="A3267" s="8"/>
    </row>
    <row r="3268" ht="12.75">
      <c r="A3268" s="8"/>
    </row>
    <row r="3269" ht="12.75">
      <c r="A3269" s="8"/>
    </row>
    <row r="3270" ht="12.75">
      <c r="A3270" s="8"/>
    </row>
    <row r="3271" ht="12.75">
      <c r="A3271" s="8"/>
    </row>
    <row r="3272" ht="12.75">
      <c r="A3272" s="8"/>
    </row>
    <row r="3273" ht="12.75">
      <c r="A3273" s="8"/>
    </row>
    <row r="3274" ht="12.75">
      <c r="A3274" s="8"/>
    </row>
    <row r="3275" ht="12.75">
      <c r="A3275" s="8"/>
    </row>
    <row r="3276" ht="12.75">
      <c r="A3276" s="8"/>
    </row>
    <row r="3277" ht="12.75">
      <c r="A3277" s="8"/>
    </row>
    <row r="3278" ht="12.75">
      <c r="A3278" s="8"/>
    </row>
    <row r="3279" ht="12.75">
      <c r="A3279" s="8"/>
    </row>
    <row r="3280" ht="12.75">
      <c r="A3280" s="8"/>
    </row>
    <row r="3281" ht="12.75">
      <c r="A3281" s="8"/>
    </row>
    <row r="3282" ht="12.75">
      <c r="A3282" s="8"/>
    </row>
    <row r="3283" ht="12.75">
      <c r="A3283" s="8"/>
    </row>
    <row r="3284" ht="12.75">
      <c r="A3284" s="8"/>
    </row>
    <row r="3285" ht="12.75">
      <c r="A3285" s="8"/>
    </row>
    <row r="3286" ht="12.75">
      <c r="A3286" s="8"/>
    </row>
    <row r="3287" ht="12.75">
      <c r="A3287" s="8"/>
    </row>
    <row r="3288" ht="12.75">
      <c r="A3288" s="8"/>
    </row>
    <row r="3289" ht="12.75">
      <c r="A3289" s="8"/>
    </row>
    <row r="3290" ht="12.75">
      <c r="A3290" s="8"/>
    </row>
    <row r="3291" ht="12.75">
      <c r="A3291" s="8"/>
    </row>
    <row r="3292" ht="12.75">
      <c r="A3292" s="8"/>
    </row>
    <row r="3293" ht="12.75">
      <c r="A3293" s="8"/>
    </row>
    <row r="3294" ht="12.75">
      <c r="A3294" s="8"/>
    </row>
    <row r="3295" ht="12.75">
      <c r="A3295" s="8"/>
    </row>
    <row r="3296" ht="12.75">
      <c r="A3296" s="8"/>
    </row>
    <row r="3297" ht="12.75">
      <c r="A3297" s="8"/>
    </row>
    <row r="3298" ht="12.75">
      <c r="A3298" s="8"/>
    </row>
    <row r="3299" ht="12.75">
      <c r="A3299" s="8"/>
    </row>
    <row r="3300" ht="12.75">
      <c r="A3300" s="8"/>
    </row>
    <row r="3301" ht="12.75">
      <c r="A3301" s="8"/>
    </row>
    <row r="3302" ht="12.75">
      <c r="A3302" s="8"/>
    </row>
    <row r="3303" ht="12.75">
      <c r="A3303" s="8"/>
    </row>
    <row r="3304" ht="12.75">
      <c r="A3304" s="8"/>
    </row>
    <row r="3305" ht="12.75">
      <c r="A3305" s="8"/>
    </row>
    <row r="3306" ht="12.75">
      <c r="A3306" s="8"/>
    </row>
    <row r="3307" ht="12.75">
      <c r="A3307" s="8"/>
    </row>
    <row r="3308" ht="12.75">
      <c r="A3308" s="8"/>
    </row>
    <row r="3309" ht="12.75">
      <c r="A3309" s="8"/>
    </row>
    <row r="3310" ht="12.75">
      <c r="A3310" s="8"/>
    </row>
    <row r="3311" ht="12.75">
      <c r="A3311" s="8"/>
    </row>
    <row r="3312" ht="12.75">
      <c r="A3312" s="8"/>
    </row>
    <row r="3313" ht="12.75">
      <c r="A3313" s="8"/>
    </row>
    <row r="3314" ht="12.75">
      <c r="A3314" s="8"/>
    </row>
    <row r="3315" ht="12.75">
      <c r="A3315" s="8"/>
    </row>
    <row r="3316" ht="12.75">
      <c r="A3316" s="8"/>
    </row>
    <row r="3317" ht="12.75">
      <c r="A3317" s="8"/>
    </row>
    <row r="3318" ht="12.75">
      <c r="A3318" s="8"/>
    </row>
    <row r="3319" ht="12.75">
      <c r="A3319" s="8"/>
    </row>
    <row r="3320" ht="12.75">
      <c r="A3320" s="8"/>
    </row>
    <row r="3321" ht="12.75">
      <c r="A3321" s="8"/>
    </row>
    <row r="3322" ht="12.75">
      <c r="A3322" s="8"/>
    </row>
    <row r="3323" ht="12.75">
      <c r="A3323" s="8"/>
    </row>
    <row r="3324" ht="12.75">
      <c r="A3324" s="8"/>
    </row>
    <row r="3325" ht="12.75">
      <c r="A3325" s="8"/>
    </row>
    <row r="3326" ht="12.75">
      <c r="A3326" s="8"/>
    </row>
    <row r="3327" ht="12.75">
      <c r="A3327" s="8"/>
    </row>
    <row r="3328" ht="12.75">
      <c r="A3328" s="8"/>
    </row>
    <row r="3329" ht="12.75">
      <c r="A3329" s="8"/>
    </row>
    <row r="3330" ht="12.75">
      <c r="A3330" s="8"/>
    </row>
    <row r="3331" ht="12.75">
      <c r="A3331" s="8"/>
    </row>
    <row r="3332" ht="12.75">
      <c r="A3332" s="8"/>
    </row>
    <row r="3333" ht="12.75">
      <c r="A3333" s="8"/>
    </row>
    <row r="3334" ht="12.75">
      <c r="A3334" s="8"/>
    </row>
    <row r="3335" ht="12.75">
      <c r="A3335" s="8"/>
    </row>
    <row r="3336" ht="12.75">
      <c r="A3336" s="8"/>
    </row>
    <row r="3337" ht="12.75">
      <c r="A3337" s="8"/>
    </row>
    <row r="3338" ht="12.75">
      <c r="A3338" s="8"/>
    </row>
    <row r="3339" ht="12.75">
      <c r="A3339" s="8"/>
    </row>
    <row r="3340" ht="12.75">
      <c r="A3340" s="8"/>
    </row>
    <row r="3341" ht="12.75">
      <c r="A3341" s="8"/>
    </row>
    <row r="3342" ht="12.75">
      <c r="A3342" s="8"/>
    </row>
    <row r="3343" ht="12.75">
      <c r="A3343" s="8"/>
    </row>
    <row r="3344" ht="12.75">
      <c r="A3344" s="8"/>
    </row>
    <row r="3345" ht="12.75">
      <c r="A3345" s="8"/>
    </row>
    <row r="3346" ht="12.75">
      <c r="A3346" s="8"/>
    </row>
    <row r="3347" ht="12.75">
      <c r="A3347" s="8"/>
    </row>
    <row r="3348" ht="12.75">
      <c r="A3348" s="8"/>
    </row>
    <row r="3349" ht="12.75">
      <c r="A3349" s="8"/>
    </row>
    <row r="3350" ht="12.75">
      <c r="A3350" s="8"/>
    </row>
    <row r="3351" ht="12.75">
      <c r="A3351" s="8"/>
    </row>
    <row r="3352" ht="12.75">
      <c r="A3352" s="8"/>
    </row>
    <row r="3353" ht="12.75">
      <c r="A3353" s="8"/>
    </row>
    <row r="3354" ht="12.75">
      <c r="A3354" s="8"/>
    </row>
    <row r="3355" ht="12.75">
      <c r="A3355" s="8"/>
    </row>
    <row r="3356" ht="12.75">
      <c r="A3356" s="8"/>
    </row>
    <row r="3357" ht="12.75">
      <c r="A3357" s="8"/>
    </row>
    <row r="3358" ht="12.75">
      <c r="A3358" s="8"/>
    </row>
    <row r="3359" ht="12.75">
      <c r="A3359" s="8"/>
    </row>
    <row r="3360" ht="12.75">
      <c r="A3360" s="8"/>
    </row>
    <row r="3361" ht="12.75">
      <c r="A3361" s="8"/>
    </row>
    <row r="3362" ht="12.75">
      <c r="A3362" s="8"/>
    </row>
    <row r="3363" ht="12.75">
      <c r="A3363" s="8"/>
    </row>
    <row r="3364" ht="12.75">
      <c r="A3364" s="8"/>
    </row>
    <row r="3365" ht="12.75">
      <c r="A3365" s="8"/>
    </row>
    <row r="3366" ht="12.75">
      <c r="A3366" s="8"/>
    </row>
    <row r="3367" ht="12.75">
      <c r="A3367" s="8"/>
    </row>
    <row r="3368" ht="12.75">
      <c r="A3368" s="8"/>
    </row>
    <row r="3369" ht="12.75">
      <c r="A3369" s="8"/>
    </row>
    <row r="3370" ht="12.75">
      <c r="A3370" s="8"/>
    </row>
    <row r="3371" ht="12.75">
      <c r="A3371" s="8"/>
    </row>
    <row r="3372" ht="12.75">
      <c r="A3372" s="8"/>
    </row>
    <row r="3373" ht="12.75">
      <c r="A3373" s="8"/>
    </row>
    <row r="3374" ht="12.75">
      <c r="A3374" s="8"/>
    </row>
    <row r="3375" ht="12.75">
      <c r="A3375" s="8"/>
    </row>
    <row r="3376" ht="12.75">
      <c r="A3376" s="8"/>
    </row>
    <row r="3377" ht="12.75">
      <c r="A3377" s="8"/>
    </row>
    <row r="3378" ht="12.75">
      <c r="A3378" s="8"/>
    </row>
    <row r="3379" ht="12.75">
      <c r="A3379" s="8"/>
    </row>
    <row r="3380" ht="12.75">
      <c r="A3380" s="8"/>
    </row>
    <row r="3381" ht="12.75">
      <c r="A3381" s="8"/>
    </row>
    <row r="3382" ht="12.75">
      <c r="A3382" s="8"/>
    </row>
    <row r="3383" ht="12.75">
      <c r="A3383" s="8"/>
    </row>
    <row r="3384" ht="12.75">
      <c r="A3384" s="8"/>
    </row>
    <row r="3385" ht="12.75">
      <c r="A3385" s="8"/>
    </row>
    <row r="3386" ht="12.75">
      <c r="A3386" s="8"/>
    </row>
    <row r="3387" ht="12.75">
      <c r="A3387" s="8"/>
    </row>
    <row r="3388" ht="12.75">
      <c r="A3388" s="8"/>
    </row>
    <row r="3389" ht="12.75">
      <c r="A3389" s="8"/>
    </row>
    <row r="3390" ht="12.75">
      <c r="A3390" s="8"/>
    </row>
    <row r="3391" ht="12.75">
      <c r="A3391" s="8"/>
    </row>
    <row r="3392" ht="12.75">
      <c r="A3392" s="8"/>
    </row>
    <row r="3393" ht="12.75">
      <c r="A3393" s="8"/>
    </row>
    <row r="3394" ht="12.75">
      <c r="A3394" s="8"/>
    </row>
    <row r="3395" ht="12.75">
      <c r="A3395" s="8"/>
    </row>
    <row r="3396" ht="12.75">
      <c r="A3396" s="8"/>
    </row>
    <row r="3397" ht="12.75">
      <c r="A3397" s="8"/>
    </row>
    <row r="3398" ht="12.75">
      <c r="A3398" s="8"/>
    </row>
    <row r="3399" ht="12.75">
      <c r="A3399" s="8"/>
    </row>
    <row r="3400" ht="12.75">
      <c r="A3400" s="8"/>
    </row>
    <row r="3401" ht="12.75">
      <c r="A3401" s="8"/>
    </row>
    <row r="3402" ht="12.75">
      <c r="A3402" s="8"/>
    </row>
    <row r="3403" ht="12.75">
      <c r="A3403" s="8"/>
    </row>
    <row r="3404" ht="12.75">
      <c r="A3404" s="8"/>
    </row>
    <row r="3405" ht="12.75">
      <c r="A3405" s="8"/>
    </row>
    <row r="3406" ht="12.75">
      <c r="A3406" s="8"/>
    </row>
    <row r="3407" ht="12.75">
      <c r="A3407" s="8"/>
    </row>
    <row r="3408" ht="12.75">
      <c r="A3408" s="8"/>
    </row>
    <row r="3409" ht="12.75">
      <c r="A3409" s="8"/>
    </row>
    <row r="3410" ht="12.75">
      <c r="A3410" s="8"/>
    </row>
    <row r="3411" ht="12.75">
      <c r="A3411" s="8"/>
    </row>
    <row r="3412" ht="12.75">
      <c r="A3412" s="8"/>
    </row>
    <row r="3413" ht="12.75">
      <c r="A3413" s="8"/>
    </row>
    <row r="3414" ht="12.75">
      <c r="A3414" s="8"/>
    </row>
    <row r="3415" ht="12.75">
      <c r="A3415" s="8"/>
    </row>
    <row r="3416" ht="12.75">
      <c r="A3416" s="8"/>
    </row>
    <row r="3417" ht="12.75">
      <c r="A3417" s="8"/>
    </row>
    <row r="3418" ht="12.75">
      <c r="A3418" s="8"/>
    </row>
    <row r="3419" ht="12.75">
      <c r="A3419" s="8"/>
    </row>
    <row r="3420" ht="12.75">
      <c r="A3420" s="8"/>
    </row>
    <row r="3421" ht="12.75">
      <c r="A3421" s="8"/>
    </row>
    <row r="3422" ht="12.75">
      <c r="A3422" s="8"/>
    </row>
    <row r="3423" ht="12.75">
      <c r="A3423" s="8"/>
    </row>
    <row r="3424" ht="12.75">
      <c r="A3424" s="8"/>
    </row>
    <row r="3425" ht="12.75">
      <c r="A3425" s="8"/>
    </row>
    <row r="3426" ht="12.75">
      <c r="A3426" s="8"/>
    </row>
    <row r="3427" ht="12.75">
      <c r="A3427" s="8"/>
    </row>
    <row r="3428" ht="12.75">
      <c r="A3428" s="8"/>
    </row>
    <row r="3429" ht="12.75">
      <c r="A3429" s="8"/>
    </row>
    <row r="3430" ht="12.75">
      <c r="A3430" s="8"/>
    </row>
    <row r="3431" ht="12.75">
      <c r="A3431" s="8"/>
    </row>
    <row r="3432" ht="12.75">
      <c r="A3432" s="8"/>
    </row>
    <row r="3433" ht="12.75">
      <c r="A3433" s="8"/>
    </row>
    <row r="3434" ht="12.75">
      <c r="A3434" s="8"/>
    </row>
    <row r="3435" ht="12.75">
      <c r="A3435" s="8"/>
    </row>
    <row r="3436" ht="12.75">
      <c r="A3436" s="8"/>
    </row>
    <row r="3437" ht="12.75">
      <c r="A3437" s="8"/>
    </row>
    <row r="3438" ht="12.75">
      <c r="A3438" s="8"/>
    </row>
    <row r="3439" ht="12.75">
      <c r="A3439" s="8"/>
    </row>
    <row r="3440" ht="12.75">
      <c r="A3440" s="8"/>
    </row>
    <row r="3441" ht="12.75">
      <c r="A3441" s="8"/>
    </row>
    <row r="3442" ht="12.75">
      <c r="A3442" s="8"/>
    </row>
    <row r="3443" ht="12.75">
      <c r="A3443" s="8"/>
    </row>
    <row r="3444" ht="12.75">
      <c r="A3444" s="8"/>
    </row>
    <row r="3445" ht="12.75">
      <c r="A3445" s="8"/>
    </row>
    <row r="3446" ht="12.75">
      <c r="A3446" s="8"/>
    </row>
    <row r="3447" ht="12.75">
      <c r="A3447" s="8"/>
    </row>
    <row r="3448" ht="12.75">
      <c r="A3448" s="8"/>
    </row>
    <row r="3449" ht="12.75">
      <c r="A3449" s="8"/>
    </row>
    <row r="3450" ht="12.75">
      <c r="A3450" s="8"/>
    </row>
    <row r="3451" ht="12.75">
      <c r="A3451" s="8"/>
    </row>
    <row r="3452" ht="12.75">
      <c r="A3452" s="8"/>
    </row>
    <row r="3453" ht="12.75">
      <c r="A3453" s="8"/>
    </row>
    <row r="3454" ht="12.75">
      <c r="A3454" s="8"/>
    </row>
    <row r="3455" ht="12.75">
      <c r="A3455" s="8"/>
    </row>
    <row r="3456" ht="12.75">
      <c r="A3456" s="8"/>
    </row>
    <row r="3457" ht="12.75">
      <c r="A3457" s="8"/>
    </row>
    <row r="3458" ht="12.75">
      <c r="A3458" s="8"/>
    </row>
    <row r="3459" ht="12.75">
      <c r="A3459" s="8"/>
    </row>
    <row r="3460" ht="12.75">
      <c r="A3460" s="8"/>
    </row>
    <row r="3461" ht="12.75">
      <c r="A3461" s="8"/>
    </row>
    <row r="3462" ht="12.75">
      <c r="A3462" s="8"/>
    </row>
    <row r="3463" ht="12.75">
      <c r="A3463" s="8"/>
    </row>
    <row r="3464" ht="12.75">
      <c r="A3464" s="8"/>
    </row>
    <row r="3465" ht="12.75">
      <c r="A3465" s="8"/>
    </row>
    <row r="3466" ht="12.75">
      <c r="A3466" s="8"/>
    </row>
    <row r="3467" ht="12.75">
      <c r="A3467" s="8"/>
    </row>
    <row r="3468" ht="12.75">
      <c r="A3468" s="8"/>
    </row>
    <row r="3469" ht="12.75">
      <c r="A3469" s="8"/>
    </row>
    <row r="3470" ht="12.75">
      <c r="A3470" s="8"/>
    </row>
    <row r="3471" ht="12.75">
      <c r="A3471" s="8"/>
    </row>
    <row r="3472" ht="12.75">
      <c r="A3472" s="8"/>
    </row>
    <row r="3473" ht="12.75">
      <c r="A3473" s="8"/>
    </row>
    <row r="3474" ht="12.75">
      <c r="A3474" s="8"/>
    </row>
    <row r="3475" ht="12.75">
      <c r="A3475" s="8"/>
    </row>
    <row r="3476" ht="12.75">
      <c r="A3476" s="8"/>
    </row>
    <row r="3477" ht="12.75">
      <c r="A3477" s="8"/>
    </row>
    <row r="3478" ht="12.75">
      <c r="A3478" s="8"/>
    </row>
    <row r="3479" ht="12.75">
      <c r="A3479" s="8"/>
    </row>
    <row r="3480" ht="12.75">
      <c r="A3480" s="8"/>
    </row>
    <row r="3481" ht="12.75">
      <c r="A3481" s="8"/>
    </row>
    <row r="3482" ht="12.75">
      <c r="A3482" s="8"/>
    </row>
    <row r="3483" ht="12.75">
      <c r="A3483" s="8"/>
    </row>
    <row r="3484" ht="12.75">
      <c r="A3484" s="8"/>
    </row>
    <row r="3485" ht="12.75">
      <c r="A3485" s="8"/>
    </row>
    <row r="3486" ht="12.75">
      <c r="A3486" s="8"/>
    </row>
    <row r="3487" ht="12.75">
      <c r="A3487" s="8"/>
    </row>
    <row r="3488" ht="12.75">
      <c r="A3488" s="8"/>
    </row>
    <row r="3489" ht="12.75">
      <c r="A3489" s="8"/>
    </row>
    <row r="3490" ht="12.75">
      <c r="A3490" s="8"/>
    </row>
    <row r="3491" ht="12.75">
      <c r="A3491" s="8"/>
    </row>
    <row r="3492" ht="12.75">
      <c r="A3492" s="8"/>
    </row>
    <row r="3493" ht="12.75">
      <c r="A3493" s="8"/>
    </row>
    <row r="3494" ht="12.75">
      <c r="A3494" s="8"/>
    </row>
    <row r="3495" ht="12.75">
      <c r="A3495" s="8"/>
    </row>
    <row r="3496" ht="12.75">
      <c r="A3496" s="8"/>
    </row>
    <row r="3497" ht="12.75">
      <c r="A3497" s="8"/>
    </row>
    <row r="3498" ht="12.75">
      <c r="A3498" s="8"/>
    </row>
    <row r="3499" ht="12.75">
      <c r="A3499" s="8"/>
    </row>
    <row r="3500" ht="12.75">
      <c r="A3500" s="8"/>
    </row>
    <row r="3501" ht="12.75">
      <c r="A3501" s="8"/>
    </row>
    <row r="3502" ht="12.75">
      <c r="A3502" s="8"/>
    </row>
    <row r="3503" ht="12.75">
      <c r="A3503" s="8"/>
    </row>
    <row r="3504" ht="12.75">
      <c r="A3504" s="8"/>
    </row>
    <row r="3505" ht="12.75">
      <c r="A3505" s="8"/>
    </row>
    <row r="3506" ht="12.75">
      <c r="A3506" s="8"/>
    </row>
    <row r="3507" ht="12.75">
      <c r="A3507" s="8"/>
    </row>
    <row r="3508" ht="12.75">
      <c r="A3508" s="8"/>
    </row>
    <row r="3509" ht="12.75">
      <c r="A3509" s="8"/>
    </row>
    <row r="3510" ht="12.75">
      <c r="A3510" s="8"/>
    </row>
    <row r="3511" ht="12.75">
      <c r="A3511" s="8"/>
    </row>
    <row r="3512" ht="12.75">
      <c r="A3512" s="8"/>
    </row>
    <row r="3513" ht="12.75">
      <c r="A3513" s="8"/>
    </row>
    <row r="3514" ht="12.75">
      <c r="A3514" s="8"/>
    </row>
    <row r="3515" ht="12.75">
      <c r="A3515" s="8"/>
    </row>
    <row r="3516" ht="12.75">
      <c r="A3516" s="8"/>
    </row>
    <row r="3517" ht="12.75">
      <c r="A3517" s="8"/>
    </row>
    <row r="3518" ht="12.75">
      <c r="A3518" s="8"/>
    </row>
    <row r="3519" ht="12.75">
      <c r="A3519" s="8"/>
    </row>
    <row r="3520" ht="12.75">
      <c r="A3520" s="8"/>
    </row>
    <row r="3521" ht="12.75">
      <c r="A3521" s="8"/>
    </row>
    <row r="3522" ht="12.75">
      <c r="A3522" s="8"/>
    </row>
    <row r="3523" ht="12.75">
      <c r="A3523" s="8"/>
    </row>
    <row r="3524" ht="12.75">
      <c r="A3524" s="8"/>
    </row>
    <row r="3525" ht="12.75">
      <c r="A3525" s="8"/>
    </row>
    <row r="3526" ht="12.75">
      <c r="A3526" s="8"/>
    </row>
    <row r="3527" ht="12.75">
      <c r="A3527" s="8"/>
    </row>
    <row r="3528" ht="12.75">
      <c r="A3528" s="8"/>
    </row>
    <row r="3529" ht="12.75">
      <c r="A3529" s="8"/>
    </row>
    <row r="3530" ht="12.75">
      <c r="A3530" s="8"/>
    </row>
    <row r="3531" ht="12.75">
      <c r="A3531" s="8"/>
    </row>
    <row r="3532" ht="12.75">
      <c r="A3532" s="8"/>
    </row>
    <row r="3533" ht="12.75">
      <c r="A3533" s="8"/>
    </row>
    <row r="3534" ht="12.75">
      <c r="A3534" s="8"/>
    </row>
    <row r="3535" ht="12.75">
      <c r="A3535" s="8"/>
    </row>
    <row r="3536" ht="12.75">
      <c r="A3536" s="8"/>
    </row>
    <row r="3537" ht="12.75">
      <c r="A3537" s="8"/>
    </row>
    <row r="3538" ht="12.75">
      <c r="A3538" s="8"/>
    </row>
    <row r="3539" ht="12.75">
      <c r="A3539" s="8"/>
    </row>
    <row r="3540" ht="12.75">
      <c r="A3540" s="8"/>
    </row>
    <row r="3541" ht="12.75">
      <c r="A3541" s="8"/>
    </row>
    <row r="3542" ht="12.75">
      <c r="A3542" s="8"/>
    </row>
    <row r="3543" ht="12.75">
      <c r="A3543" s="8"/>
    </row>
    <row r="3544" ht="12.75">
      <c r="A3544" s="8"/>
    </row>
    <row r="3545" ht="12.75">
      <c r="A3545" s="8"/>
    </row>
    <row r="3546" ht="12.75">
      <c r="A3546" s="8"/>
    </row>
    <row r="3547" ht="12.75">
      <c r="A3547" s="8"/>
    </row>
    <row r="3548" ht="12.75">
      <c r="A3548" s="8"/>
    </row>
    <row r="3549" ht="12.75">
      <c r="A3549" s="8"/>
    </row>
    <row r="3550" ht="12.75">
      <c r="A3550" s="8"/>
    </row>
    <row r="3551" ht="12.75">
      <c r="A3551" s="8"/>
    </row>
    <row r="3552" ht="12.75">
      <c r="A3552" s="8"/>
    </row>
    <row r="3553" ht="12.75">
      <c r="A3553" s="8"/>
    </row>
    <row r="3554" ht="12.75">
      <c r="A3554" s="8"/>
    </row>
    <row r="3555" ht="12.75">
      <c r="A3555" s="8"/>
    </row>
    <row r="3556" ht="12.75">
      <c r="A3556" s="8"/>
    </row>
    <row r="3557" ht="12.75">
      <c r="A3557" s="8"/>
    </row>
    <row r="3558" ht="12.75">
      <c r="A3558" s="8"/>
    </row>
    <row r="3559" ht="12.75">
      <c r="A3559" s="8"/>
    </row>
    <row r="3560" ht="12.75">
      <c r="A3560" s="8"/>
    </row>
    <row r="3561" ht="12.75">
      <c r="A3561" s="8"/>
    </row>
    <row r="3562" ht="12.75">
      <c r="A3562" s="8"/>
    </row>
    <row r="3563" ht="12.75">
      <c r="A3563" s="8"/>
    </row>
    <row r="3564" ht="12.75">
      <c r="A3564" s="8"/>
    </row>
    <row r="3565" ht="12.75">
      <c r="A3565" s="8"/>
    </row>
    <row r="3566" ht="12.75">
      <c r="A3566" s="8"/>
    </row>
    <row r="3567" ht="12.75">
      <c r="A3567" s="8"/>
    </row>
    <row r="3568" ht="12.75">
      <c r="A3568" s="8"/>
    </row>
    <row r="3569" ht="12.75">
      <c r="A3569" s="8"/>
    </row>
    <row r="3570" ht="12.75">
      <c r="A3570" s="8"/>
    </row>
    <row r="3571" ht="12.75">
      <c r="A3571" s="8"/>
    </row>
    <row r="3572" ht="12.75">
      <c r="A3572" s="8"/>
    </row>
    <row r="3573" ht="12.75">
      <c r="A3573" s="8"/>
    </row>
    <row r="3574" ht="12.75">
      <c r="A3574" s="8"/>
    </row>
    <row r="3575" ht="12.75">
      <c r="A3575" s="8"/>
    </row>
    <row r="3576" ht="12.75">
      <c r="A3576" s="8"/>
    </row>
    <row r="3577" ht="12.75">
      <c r="A3577" s="8"/>
    </row>
    <row r="3578" ht="12.75">
      <c r="A3578" s="8"/>
    </row>
    <row r="3579" ht="12.75">
      <c r="A3579" s="8"/>
    </row>
    <row r="3580" ht="12.75">
      <c r="A3580" s="8"/>
    </row>
    <row r="3581" ht="12.75">
      <c r="A3581" s="8"/>
    </row>
    <row r="3582" ht="12.75">
      <c r="A3582" s="8"/>
    </row>
    <row r="3583" ht="12.75">
      <c r="A3583" s="8"/>
    </row>
    <row r="3584" ht="12.75">
      <c r="A3584" s="8"/>
    </row>
    <row r="3585" ht="12.75">
      <c r="A3585" s="8"/>
    </row>
    <row r="3586" ht="12.75">
      <c r="A3586" s="8"/>
    </row>
    <row r="3587" ht="12.75">
      <c r="A3587" s="8"/>
    </row>
    <row r="3588" ht="12.75">
      <c r="A3588" s="8"/>
    </row>
    <row r="3589" ht="12.75">
      <c r="A3589" s="8"/>
    </row>
    <row r="3590" ht="12.75">
      <c r="A3590" s="8"/>
    </row>
    <row r="3591" ht="12.75">
      <c r="A3591" s="8"/>
    </row>
    <row r="3592" ht="12.75">
      <c r="A3592" s="8"/>
    </row>
    <row r="3593" ht="12.75">
      <c r="A3593" s="8"/>
    </row>
    <row r="3594" ht="12.75">
      <c r="A3594" s="8"/>
    </row>
    <row r="3595" ht="12.75">
      <c r="A3595" s="8"/>
    </row>
    <row r="3596" ht="12.75">
      <c r="A3596" s="8"/>
    </row>
    <row r="3597" ht="12.75">
      <c r="A3597" s="8"/>
    </row>
    <row r="3598" ht="12.75">
      <c r="A3598" s="8"/>
    </row>
    <row r="3599" ht="12.75">
      <c r="A3599" s="8"/>
    </row>
    <row r="3600" ht="12.75">
      <c r="A3600" s="8"/>
    </row>
    <row r="3601" ht="12.75">
      <c r="A3601" s="8"/>
    </row>
    <row r="3602" ht="12.75">
      <c r="A3602" s="8"/>
    </row>
    <row r="3603" ht="12.75">
      <c r="A3603" s="8"/>
    </row>
    <row r="3604" ht="12.75">
      <c r="A3604" s="8"/>
    </row>
    <row r="3605" ht="12.75">
      <c r="A3605" s="8"/>
    </row>
    <row r="3606" ht="12.75">
      <c r="A3606" s="8"/>
    </row>
    <row r="3607" ht="12.75">
      <c r="A3607" s="8"/>
    </row>
    <row r="3608" ht="12.75">
      <c r="A3608" s="8"/>
    </row>
    <row r="3609" ht="12.75">
      <c r="A3609" s="8"/>
    </row>
    <row r="3610" ht="12.75">
      <c r="A3610" s="8"/>
    </row>
    <row r="3611" ht="12.75">
      <c r="A3611" s="8"/>
    </row>
    <row r="3612" ht="12.75">
      <c r="A3612" s="8"/>
    </row>
    <row r="3613" ht="12.75">
      <c r="A3613" s="8"/>
    </row>
    <row r="3614" ht="12.75">
      <c r="A3614" s="8"/>
    </row>
    <row r="3615" ht="12.75">
      <c r="A3615" s="8"/>
    </row>
    <row r="3616" ht="12.75">
      <c r="A3616" s="8"/>
    </row>
    <row r="3617" ht="12.75">
      <c r="A3617" s="8"/>
    </row>
    <row r="3618" ht="12.75">
      <c r="A3618" s="8"/>
    </row>
    <row r="3619" ht="12.75">
      <c r="A3619" s="8"/>
    </row>
    <row r="3620" ht="12.75">
      <c r="A3620" s="8"/>
    </row>
    <row r="3621" ht="12.75">
      <c r="A3621" s="8"/>
    </row>
    <row r="3622" ht="12.75">
      <c r="A3622" s="8"/>
    </row>
    <row r="3623" ht="12.75">
      <c r="A3623" s="8"/>
    </row>
    <row r="3624" ht="12.75">
      <c r="A3624" s="8"/>
    </row>
    <row r="3625" ht="12.75">
      <c r="A3625" s="8"/>
    </row>
    <row r="3626" ht="12.75">
      <c r="A3626" s="8"/>
    </row>
    <row r="3627" ht="12.75">
      <c r="A3627" s="8"/>
    </row>
    <row r="3628" ht="12.75">
      <c r="A3628" s="8"/>
    </row>
    <row r="3629" ht="12.75">
      <c r="A3629" s="8"/>
    </row>
    <row r="3630" ht="12.75">
      <c r="A3630" s="8"/>
    </row>
    <row r="3631" ht="12.75">
      <c r="A3631" s="8"/>
    </row>
    <row r="3632" ht="12.75">
      <c r="A3632" s="8"/>
    </row>
    <row r="3633" ht="12.75">
      <c r="A3633" s="8"/>
    </row>
    <row r="3634" ht="12.75">
      <c r="A3634" s="8"/>
    </row>
    <row r="3635" ht="12.75">
      <c r="A3635" s="8"/>
    </row>
    <row r="3636" ht="12.75">
      <c r="A3636" s="8"/>
    </row>
    <row r="3637" ht="12.75">
      <c r="A3637" s="8"/>
    </row>
    <row r="3638" ht="12.75">
      <c r="A3638" s="8"/>
    </row>
    <row r="3639" ht="12.75">
      <c r="A3639" s="8"/>
    </row>
    <row r="3640" ht="12.75">
      <c r="A3640" s="8"/>
    </row>
    <row r="3641" ht="12.75">
      <c r="A3641" s="8"/>
    </row>
    <row r="3642" ht="12.75">
      <c r="A3642" s="8"/>
    </row>
    <row r="3643" ht="12.75">
      <c r="A3643" s="8"/>
    </row>
    <row r="3644" ht="12.75">
      <c r="A3644" s="8"/>
    </row>
    <row r="3645" ht="12.75">
      <c r="A3645" s="8"/>
    </row>
    <row r="3646" ht="12.75">
      <c r="A3646" s="8"/>
    </row>
    <row r="3647" ht="12.75">
      <c r="A3647" s="8"/>
    </row>
    <row r="3648" ht="12.75">
      <c r="A3648" s="8"/>
    </row>
    <row r="3649" ht="12.75">
      <c r="A3649" s="8"/>
    </row>
    <row r="3650" ht="12.75">
      <c r="A3650" s="8"/>
    </row>
    <row r="3651" ht="12.75">
      <c r="A3651" s="8"/>
    </row>
    <row r="3652" ht="12.75">
      <c r="A3652" s="8"/>
    </row>
    <row r="3653" ht="12.75">
      <c r="A3653" s="8"/>
    </row>
    <row r="3654" ht="12.75">
      <c r="A3654" s="8"/>
    </row>
    <row r="3655" ht="12.75">
      <c r="A3655" s="8"/>
    </row>
    <row r="3656" ht="12.75">
      <c r="A3656" s="8"/>
    </row>
    <row r="3657" ht="12.75">
      <c r="A3657" s="8"/>
    </row>
    <row r="3658" ht="12.75">
      <c r="A3658" s="8"/>
    </row>
    <row r="3659" ht="12.75">
      <c r="A3659" s="8"/>
    </row>
    <row r="3660" ht="12.75">
      <c r="A3660" s="8"/>
    </row>
    <row r="3661" ht="12.75">
      <c r="A3661" s="8"/>
    </row>
    <row r="3662" ht="12.75">
      <c r="A3662" s="8"/>
    </row>
    <row r="3663" ht="12.75">
      <c r="A3663" s="8"/>
    </row>
    <row r="3664" ht="12.75">
      <c r="A3664" s="8"/>
    </row>
    <row r="3665" ht="12.75">
      <c r="A3665" s="8"/>
    </row>
    <row r="3666" ht="12.75">
      <c r="A3666" s="8"/>
    </row>
    <row r="3667" ht="12.75">
      <c r="A3667" s="8"/>
    </row>
    <row r="3668" ht="12.75">
      <c r="A3668" s="8"/>
    </row>
    <row r="3669" ht="12.75">
      <c r="A3669" s="8"/>
    </row>
    <row r="3670" ht="12.75">
      <c r="A3670" s="8"/>
    </row>
    <row r="3671" ht="12.75">
      <c r="A3671" s="8"/>
    </row>
    <row r="3672" ht="12.75">
      <c r="A3672" s="8"/>
    </row>
    <row r="3673" ht="12.75">
      <c r="A3673" s="8"/>
    </row>
    <row r="3674" ht="12.75">
      <c r="A3674" s="8"/>
    </row>
    <row r="3675" ht="12.75">
      <c r="A3675" s="8"/>
    </row>
    <row r="3676" ht="12.75">
      <c r="A3676" s="8"/>
    </row>
    <row r="3677" ht="12.75">
      <c r="A3677" s="8"/>
    </row>
    <row r="3678" ht="12.75">
      <c r="A3678" s="8"/>
    </row>
    <row r="3679" ht="12.75">
      <c r="A3679" s="8"/>
    </row>
    <row r="3680" ht="12.75">
      <c r="A3680" s="8"/>
    </row>
    <row r="3681" ht="12.75">
      <c r="A3681" s="8"/>
    </row>
    <row r="3682" ht="12.75">
      <c r="A3682" s="8"/>
    </row>
    <row r="3683" ht="12.75">
      <c r="A3683" s="8"/>
    </row>
    <row r="3684" ht="12.75">
      <c r="A3684" s="8"/>
    </row>
    <row r="3685" ht="12.75">
      <c r="A3685" s="8"/>
    </row>
    <row r="3686" ht="12.75">
      <c r="A3686" s="8"/>
    </row>
    <row r="3687" ht="12.75">
      <c r="A3687" s="8"/>
    </row>
    <row r="3688" ht="12.75">
      <c r="A3688" s="8"/>
    </row>
    <row r="3689" ht="12.75">
      <c r="A3689" s="8"/>
    </row>
    <row r="3690" ht="12.75">
      <c r="A3690" s="8"/>
    </row>
    <row r="3691" ht="12.75">
      <c r="A3691" s="8"/>
    </row>
    <row r="3692" ht="12.75">
      <c r="A3692" s="8"/>
    </row>
    <row r="3693" ht="12.75">
      <c r="A3693" s="8"/>
    </row>
    <row r="3694" ht="12.75">
      <c r="A3694" s="8"/>
    </row>
    <row r="3695" ht="12.75">
      <c r="A3695" s="8"/>
    </row>
    <row r="3696" ht="12.75">
      <c r="A3696" s="8"/>
    </row>
    <row r="3697" ht="12.75">
      <c r="A3697" s="8"/>
    </row>
    <row r="3698" ht="12.75">
      <c r="A3698" s="8"/>
    </row>
    <row r="3699" ht="12.75">
      <c r="A3699" s="8"/>
    </row>
    <row r="3700" ht="12.75">
      <c r="A3700" s="8"/>
    </row>
    <row r="3701" ht="12.75">
      <c r="A3701" s="8"/>
    </row>
    <row r="3702" ht="12.75">
      <c r="A3702" s="8"/>
    </row>
    <row r="3703" ht="12.75">
      <c r="A3703" s="8"/>
    </row>
    <row r="3704" ht="12.75">
      <c r="A3704" s="8"/>
    </row>
    <row r="3705" ht="12.75">
      <c r="A3705" s="8"/>
    </row>
    <row r="3706" ht="12.75">
      <c r="A3706" s="8"/>
    </row>
    <row r="3707" ht="12.75">
      <c r="A3707" s="8"/>
    </row>
    <row r="3708" ht="12.75">
      <c r="A3708" s="8"/>
    </row>
    <row r="3709" ht="12.75">
      <c r="A3709" s="8"/>
    </row>
    <row r="3710" ht="12.75">
      <c r="A3710" s="8"/>
    </row>
    <row r="3711" ht="12.75">
      <c r="A3711" s="8"/>
    </row>
    <row r="3712" ht="12.75">
      <c r="A3712" s="8"/>
    </row>
    <row r="3713" ht="12.75">
      <c r="A3713" s="8"/>
    </row>
    <row r="3714" ht="12.75">
      <c r="A3714" s="8"/>
    </row>
    <row r="3715" ht="12.75">
      <c r="A3715" s="8"/>
    </row>
    <row r="3716" ht="12.75">
      <c r="A3716" s="8"/>
    </row>
    <row r="3717" ht="12.75">
      <c r="A3717" s="8"/>
    </row>
    <row r="3718" ht="12.75">
      <c r="A3718" s="8"/>
    </row>
    <row r="3719" ht="12.75">
      <c r="A3719" s="8"/>
    </row>
    <row r="3720" ht="12.75">
      <c r="A3720" s="8"/>
    </row>
    <row r="3721" ht="12.75">
      <c r="A3721" s="8"/>
    </row>
    <row r="3722" ht="12.75">
      <c r="A3722" s="8"/>
    </row>
    <row r="3723" ht="12.75">
      <c r="A3723" s="8"/>
    </row>
    <row r="3724" ht="12.75">
      <c r="A3724" s="8"/>
    </row>
    <row r="3725" ht="12.75">
      <c r="A3725" s="8"/>
    </row>
    <row r="3726" ht="12.75">
      <c r="A3726" s="8"/>
    </row>
    <row r="3727" ht="12.75">
      <c r="A3727" s="8"/>
    </row>
    <row r="3728" ht="12.75">
      <c r="A3728" s="8"/>
    </row>
    <row r="3729" ht="12.75">
      <c r="A3729" s="8"/>
    </row>
    <row r="3730" ht="12.75">
      <c r="A3730" s="8"/>
    </row>
    <row r="3731" ht="12.75">
      <c r="A3731" s="8"/>
    </row>
    <row r="3732" ht="12.75">
      <c r="A3732" s="8"/>
    </row>
    <row r="3733" ht="12.75">
      <c r="A3733" s="8"/>
    </row>
    <row r="3734" ht="12.75">
      <c r="A3734" s="8"/>
    </row>
    <row r="3735" ht="12.75">
      <c r="A3735" s="8"/>
    </row>
    <row r="3736" ht="12.75">
      <c r="A3736" s="8"/>
    </row>
    <row r="3737" ht="12.75">
      <c r="A3737" s="8"/>
    </row>
    <row r="3738" ht="12.75">
      <c r="A3738" s="8"/>
    </row>
    <row r="3739" ht="12.75">
      <c r="A3739" s="8"/>
    </row>
    <row r="3740" ht="12.75">
      <c r="A3740" s="8"/>
    </row>
    <row r="3741" ht="12.75">
      <c r="A3741" s="8"/>
    </row>
    <row r="3742" ht="12.75">
      <c r="A3742" s="8"/>
    </row>
    <row r="3743" ht="12.75">
      <c r="A3743" s="8"/>
    </row>
    <row r="3744" ht="12.75">
      <c r="A3744" s="8"/>
    </row>
    <row r="3745" ht="12.75">
      <c r="A3745" s="8"/>
    </row>
    <row r="3746" ht="12.75">
      <c r="A3746" s="8"/>
    </row>
    <row r="3747" ht="12.75">
      <c r="A3747" s="8"/>
    </row>
    <row r="3748" ht="12.75">
      <c r="A3748" s="8"/>
    </row>
    <row r="3749" ht="12.75">
      <c r="A3749" s="8"/>
    </row>
    <row r="3750" ht="12.75">
      <c r="A3750" s="8"/>
    </row>
    <row r="3751" ht="12.75">
      <c r="A3751" s="8"/>
    </row>
    <row r="3752" ht="12.75">
      <c r="A3752" s="8"/>
    </row>
    <row r="3753" ht="12.75">
      <c r="A3753" s="8"/>
    </row>
    <row r="3754" ht="12.75">
      <c r="A3754" s="8"/>
    </row>
    <row r="3755" ht="12.75">
      <c r="A3755" s="8"/>
    </row>
    <row r="3756" ht="12.75">
      <c r="A3756" s="8"/>
    </row>
    <row r="3757" ht="12.75">
      <c r="A3757" s="8"/>
    </row>
    <row r="3758" ht="12.75">
      <c r="A3758" s="8"/>
    </row>
    <row r="3759" ht="12.75">
      <c r="A3759" s="8"/>
    </row>
    <row r="3760" ht="12.75">
      <c r="A3760" s="8"/>
    </row>
    <row r="3761" ht="12.75">
      <c r="A3761" s="8"/>
    </row>
    <row r="3762" ht="12.75">
      <c r="A3762" s="8"/>
    </row>
    <row r="3763" ht="12.75">
      <c r="A3763" s="8"/>
    </row>
    <row r="3764" ht="12.75">
      <c r="A3764" s="8"/>
    </row>
    <row r="3765" ht="12.75">
      <c r="A3765" s="8"/>
    </row>
    <row r="3766" ht="12.75">
      <c r="A3766" s="8"/>
    </row>
    <row r="3767" ht="12.75">
      <c r="A3767" s="8"/>
    </row>
    <row r="3768" ht="12.75">
      <c r="A3768" s="8"/>
    </row>
    <row r="3769" ht="12.75">
      <c r="A3769" s="8"/>
    </row>
    <row r="3770" ht="12.75">
      <c r="A3770" s="8"/>
    </row>
    <row r="3771" ht="12.75">
      <c r="A3771" s="8"/>
    </row>
    <row r="3772" ht="12.75">
      <c r="A3772" s="8"/>
    </row>
    <row r="3773" ht="12.75">
      <c r="A3773" s="8"/>
    </row>
    <row r="3774" ht="12.75">
      <c r="A3774" s="8"/>
    </row>
    <row r="3775" ht="12.75">
      <c r="A3775" s="8"/>
    </row>
    <row r="3776" ht="12.75">
      <c r="A3776" s="8"/>
    </row>
    <row r="3777" ht="12.75">
      <c r="A3777" s="8"/>
    </row>
    <row r="3778" ht="12.75">
      <c r="A3778" s="8"/>
    </row>
    <row r="3779" ht="12.75">
      <c r="A3779" s="8"/>
    </row>
    <row r="3780" ht="12.75">
      <c r="A3780" s="8"/>
    </row>
    <row r="3781" ht="12.75">
      <c r="A3781" s="8"/>
    </row>
    <row r="3782" ht="12.75">
      <c r="A3782" s="8"/>
    </row>
    <row r="3783" ht="12.75">
      <c r="A3783" s="8"/>
    </row>
    <row r="3784" ht="12.75">
      <c r="A3784" s="8"/>
    </row>
    <row r="3785" ht="12.75">
      <c r="A3785" s="8"/>
    </row>
    <row r="3786" ht="12.75">
      <c r="A3786" s="8"/>
    </row>
    <row r="3787" ht="12.75">
      <c r="A3787" s="8"/>
    </row>
    <row r="3788" ht="12.75">
      <c r="A3788" s="8"/>
    </row>
    <row r="3789" ht="12.75">
      <c r="A3789" s="8"/>
    </row>
    <row r="3790" ht="12.75">
      <c r="A3790" s="8"/>
    </row>
    <row r="3791" ht="12.75">
      <c r="A3791" s="8"/>
    </row>
    <row r="3792" ht="12.75">
      <c r="A3792" s="8"/>
    </row>
    <row r="3793" ht="12.75">
      <c r="A3793" s="8"/>
    </row>
    <row r="3794" ht="12.75">
      <c r="A3794" s="8"/>
    </row>
    <row r="3795" ht="12.75">
      <c r="A3795" s="8"/>
    </row>
    <row r="3796" ht="12.75">
      <c r="A3796" s="8"/>
    </row>
    <row r="3797" ht="12.75">
      <c r="A3797" s="8"/>
    </row>
    <row r="3798" ht="12.75">
      <c r="A3798" s="8"/>
    </row>
    <row r="3799" ht="12.75">
      <c r="A3799" s="8"/>
    </row>
    <row r="3800" ht="12.75">
      <c r="A3800" s="8"/>
    </row>
    <row r="3801" ht="12.75">
      <c r="A3801" s="8"/>
    </row>
    <row r="3802" ht="12.75">
      <c r="A3802" s="8"/>
    </row>
    <row r="3803" ht="12.75">
      <c r="A3803" s="8"/>
    </row>
    <row r="3804" ht="12.75">
      <c r="A3804" s="8"/>
    </row>
    <row r="3805" ht="12.75">
      <c r="A3805" s="8"/>
    </row>
    <row r="3806" ht="12.75">
      <c r="A3806" s="8"/>
    </row>
    <row r="3807" ht="12.75">
      <c r="A3807" s="8"/>
    </row>
    <row r="3808" ht="12.75">
      <c r="A3808" s="8"/>
    </row>
    <row r="3809" ht="12.75">
      <c r="A3809" s="8"/>
    </row>
    <row r="3810" ht="12.75">
      <c r="A3810" s="8"/>
    </row>
    <row r="3811" ht="12.75">
      <c r="A3811" s="8"/>
    </row>
    <row r="3812" ht="12.75">
      <c r="A3812" s="8"/>
    </row>
    <row r="3813" ht="12.75">
      <c r="A3813" s="8"/>
    </row>
    <row r="3814" ht="12.75">
      <c r="A3814" s="8"/>
    </row>
    <row r="3815" ht="12.75">
      <c r="A3815" s="8"/>
    </row>
    <row r="3816" ht="12.75">
      <c r="A3816" s="8"/>
    </row>
    <row r="3817" ht="12.75">
      <c r="A3817" s="8"/>
    </row>
    <row r="3818" ht="12.75">
      <c r="A3818" s="8"/>
    </row>
    <row r="3819" ht="12.75">
      <c r="A3819" s="8"/>
    </row>
    <row r="3820" ht="12.75">
      <c r="A3820" s="8"/>
    </row>
    <row r="3821" ht="12.75">
      <c r="A3821" s="8"/>
    </row>
    <row r="3822" ht="12.75">
      <c r="A3822" s="8"/>
    </row>
    <row r="3823" ht="12.75">
      <c r="A3823" s="8"/>
    </row>
    <row r="3824" ht="12.75">
      <c r="A3824" s="8"/>
    </row>
    <row r="3825" ht="12.75">
      <c r="A3825" s="8"/>
    </row>
    <row r="3826" ht="12.75">
      <c r="A3826" s="8"/>
    </row>
    <row r="3827" ht="12.75">
      <c r="A3827" s="8"/>
    </row>
    <row r="3828" ht="12.75">
      <c r="A3828" s="8"/>
    </row>
    <row r="3829" ht="12.75">
      <c r="A3829" s="8"/>
    </row>
    <row r="3830" ht="12.75">
      <c r="A3830" s="8"/>
    </row>
    <row r="3831" ht="12.75">
      <c r="A3831" s="8"/>
    </row>
    <row r="3832" ht="12.75">
      <c r="A3832" s="8"/>
    </row>
    <row r="3833" ht="12.75">
      <c r="A3833" s="8"/>
    </row>
    <row r="3834" ht="12.75">
      <c r="A3834" s="8"/>
    </row>
    <row r="3835" ht="12.75">
      <c r="A3835" s="8"/>
    </row>
    <row r="3836" ht="12.75">
      <c r="A3836" s="8"/>
    </row>
    <row r="3837" ht="12.75">
      <c r="A3837" s="8"/>
    </row>
    <row r="3838" ht="12.75">
      <c r="A3838" s="8"/>
    </row>
    <row r="3839" ht="12.75">
      <c r="A3839" s="8"/>
    </row>
    <row r="3840" ht="12.75">
      <c r="A3840" s="8"/>
    </row>
    <row r="3841" ht="12.75">
      <c r="A3841" s="8"/>
    </row>
    <row r="3842" ht="12.75">
      <c r="A3842" s="8"/>
    </row>
    <row r="3843" ht="12.75">
      <c r="A3843" s="8"/>
    </row>
    <row r="3844" ht="12.75">
      <c r="A3844" s="8"/>
    </row>
    <row r="3845" ht="12.75">
      <c r="A3845" s="8"/>
    </row>
    <row r="3846" ht="12.75">
      <c r="A3846" s="8"/>
    </row>
    <row r="3847" ht="12.75">
      <c r="A3847" s="8"/>
    </row>
    <row r="3848" ht="12.75">
      <c r="A3848" s="8"/>
    </row>
    <row r="3849" ht="12.75">
      <c r="A3849" s="8"/>
    </row>
    <row r="3850" ht="12.75">
      <c r="A3850" s="8"/>
    </row>
    <row r="3851" ht="12.75">
      <c r="A3851" s="8"/>
    </row>
    <row r="3852" ht="12.75">
      <c r="A3852" s="8"/>
    </row>
    <row r="3853" ht="12.75">
      <c r="A3853" s="8"/>
    </row>
    <row r="3854" ht="12.75">
      <c r="A3854" s="8"/>
    </row>
    <row r="3855" ht="12.75">
      <c r="A3855" s="8"/>
    </row>
    <row r="3856" ht="12.75">
      <c r="A3856" s="8"/>
    </row>
    <row r="3857" ht="12.75">
      <c r="A3857" s="8"/>
    </row>
    <row r="3858" ht="12.75">
      <c r="A3858" s="8"/>
    </row>
    <row r="3859" ht="12.75">
      <c r="A3859" s="8"/>
    </row>
    <row r="3860" ht="12.75">
      <c r="A3860" s="8"/>
    </row>
    <row r="3861" ht="12.75">
      <c r="A3861" s="8"/>
    </row>
    <row r="3862" ht="12.75">
      <c r="A3862" s="8"/>
    </row>
    <row r="3863" ht="12.75">
      <c r="A3863" s="8"/>
    </row>
    <row r="3864" ht="12.75">
      <c r="A3864" s="8"/>
    </row>
    <row r="3865" ht="12.75">
      <c r="A3865" s="8"/>
    </row>
    <row r="3866" ht="12.75">
      <c r="A3866" s="8"/>
    </row>
    <row r="3867" ht="12.75">
      <c r="A3867" s="8"/>
    </row>
    <row r="3868" ht="12.75">
      <c r="A3868" s="8"/>
    </row>
    <row r="3869" ht="12.75">
      <c r="A3869" s="8"/>
    </row>
    <row r="3870" ht="12.75">
      <c r="A3870" s="8"/>
    </row>
    <row r="3871" ht="12.75">
      <c r="A3871" s="8"/>
    </row>
    <row r="3872" ht="12.75">
      <c r="A3872" s="8"/>
    </row>
    <row r="3873" ht="12.75">
      <c r="A3873" s="8"/>
    </row>
    <row r="3874" ht="12.75">
      <c r="A3874" s="8"/>
    </row>
    <row r="3875" ht="12.75">
      <c r="A3875" s="8"/>
    </row>
    <row r="3876" ht="12.75">
      <c r="A3876" s="8"/>
    </row>
    <row r="3877" ht="12.75">
      <c r="A3877" s="8"/>
    </row>
    <row r="3878" ht="12.75">
      <c r="A3878" s="8"/>
    </row>
    <row r="3879" ht="12.75">
      <c r="A3879" s="8"/>
    </row>
    <row r="3880" ht="12.75">
      <c r="A3880" s="8"/>
    </row>
    <row r="3881" ht="12.75">
      <c r="A3881" s="8"/>
    </row>
    <row r="3882" ht="12.75">
      <c r="A3882" s="8"/>
    </row>
    <row r="3883" ht="12.75">
      <c r="A3883" s="8"/>
    </row>
    <row r="3884" ht="12.75">
      <c r="A3884" s="8"/>
    </row>
    <row r="3885" ht="12.75">
      <c r="A3885" s="8"/>
    </row>
    <row r="3886" ht="12.75">
      <c r="A3886" s="8"/>
    </row>
    <row r="3887" ht="12.75">
      <c r="A3887" s="8"/>
    </row>
    <row r="3888" ht="12.75">
      <c r="A3888" s="8"/>
    </row>
    <row r="3889" ht="12.75">
      <c r="A3889" s="8"/>
    </row>
    <row r="3890" ht="12.75">
      <c r="A3890" s="8"/>
    </row>
    <row r="3891" ht="12.75">
      <c r="A3891" s="8"/>
    </row>
    <row r="3892" ht="12.75">
      <c r="A3892" s="8"/>
    </row>
    <row r="3893" ht="12.75">
      <c r="A3893" s="8"/>
    </row>
    <row r="3894" ht="12.75">
      <c r="A3894" s="8"/>
    </row>
    <row r="3895" ht="12.75">
      <c r="A3895" s="8"/>
    </row>
    <row r="3896" ht="12.75">
      <c r="A3896" s="8"/>
    </row>
    <row r="3897" ht="12.75">
      <c r="A3897" s="8"/>
    </row>
    <row r="3898" ht="12.75">
      <c r="A3898" s="8"/>
    </row>
    <row r="3899" ht="12.75">
      <c r="A3899" s="8"/>
    </row>
    <row r="3900" ht="12.75">
      <c r="A3900" s="8"/>
    </row>
    <row r="3901" ht="12.75">
      <c r="A3901" s="8"/>
    </row>
    <row r="3902" ht="12.75">
      <c r="A3902" s="8"/>
    </row>
    <row r="3903" ht="12.75">
      <c r="A3903" s="8"/>
    </row>
    <row r="3904" ht="12.75">
      <c r="A3904" s="8"/>
    </row>
    <row r="3905" ht="12.75">
      <c r="A3905" s="8"/>
    </row>
    <row r="3906" ht="12.75">
      <c r="A3906" s="8"/>
    </row>
    <row r="3907" ht="12.75">
      <c r="A3907" s="8"/>
    </row>
    <row r="3908" ht="12.75">
      <c r="A3908" s="8"/>
    </row>
    <row r="3909" ht="12.75">
      <c r="A3909" s="8"/>
    </row>
    <row r="3910" ht="12.75">
      <c r="A3910" s="8"/>
    </row>
    <row r="3911" ht="12.75">
      <c r="A3911" s="8"/>
    </row>
    <row r="3912" ht="12.75">
      <c r="A3912" s="8"/>
    </row>
    <row r="3913" ht="12.75">
      <c r="A3913" s="8"/>
    </row>
    <row r="3914" ht="12.75">
      <c r="A3914" s="8"/>
    </row>
    <row r="3915" ht="12.75">
      <c r="A3915" s="8"/>
    </row>
    <row r="3916" ht="12.75">
      <c r="A3916" s="8"/>
    </row>
    <row r="3917" ht="12.75">
      <c r="A3917" s="8"/>
    </row>
    <row r="3918" ht="12.75">
      <c r="A3918" s="8"/>
    </row>
    <row r="3919" ht="12.75">
      <c r="A3919" s="8"/>
    </row>
    <row r="3920" ht="12.75">
      <c r="A3920" s="8"/>
    </row>
    <row r="3921" ht="12.75">
      <c r="A3921" s="8"/>
    </row>
    <row r="3922" ht="12.75">
      <c r="A3922" s="8"/>
    </row>
    <row r="3923" ht="12.75">
      <c r="A3923" s="8"/>
    </row>
    <row r="3924" ht="12.75">
      <c r="A3924" s="8"/>
    </row>
    <row r="3925" ht="12.75">
      <c r="A3925" s="8"/>
    </row>
    <row r="3926" ht="12.75">
      <c r="A3926" s="8"/>
    </row>
    <row r="3927" ht="12.75">
      <c r="A3927" s="8"/>
    </row>
    <row r="3928" ht="12.75">
      <c r="A3928" s="8"/>
    </row>
    <row r="3929" ht="12.75">
      <c r="A3929" s="8"/>
    </row>
    <row r="3930" ht="12.75">
      <c r="A3930" s="8"/>
    </row>
    <row r="3931" ht="12.75">
      <c r="A3931" s="8"/>
    </row>
    <row r="3932" ht="12.75">
      <c r="A3932" s="8"/>
    </row>
    <row r="3933" ht="12.75">
      <c r="A3933" s="8"/>
    </row>
    <row r="3934" ht="12.75">
      <c r="A3934" s="8"/>
    </row>
    <row r="3935" ht="12.75">
      <c r="A3935" s="8"/>
    </row>
    <row r="3936" ht="12.75">
      <c r="A3936" s="8"/>
    </row>
    <row r="3937" ht="12.75">
      <c r="A3937" s="8"/>
    </row>
    <row r="3938" ht="12.75">
      <c r="A3938" s="8"/>
    </row>
    <row r="3939" ht="12.75">
      <c r="A3939" s="8"/>
    </row>
    <row r="3940" ht="12.75">
      <c r="A3940" s="8"/>
    </row>
    <row r="3941" ht="12.75">
      <c r="A3941" s="8"/>
    </row>
    <row r="3942" ht="12.75">
      <c r="A3942" s="8"/>
    </row>
    <row r="3943" ht="12.75">
      <c r="A3943" s="8"/>
    </row>
    <row r="3944" ht="12.75">
      <c r="A3944" s="8"/>
    </row>
    <row r="3945" ht="12.75">
      <c r="A3945" s="8"/>
    </row>
    <row r="3946" ht="12.75">
      <c r="A3946" s="8"/>
    </row>
    <row r="3947" ht="12.75">
      <c r="A3947" s="8"/>
    </row>
    <row r="3948" ht="12.75">
      <c r="A3948" s="8"/>
    </row>
    <row r="3949" ht="12.75">
      <c r="A3949" s="8"/>
    </row>
    <row r="3950" ht="12.75">
      <c r="A3950" s="8"/>
    </row>
    <row r="3951" ht="12.75">
      <c r="A3951" s="8"/>
    </row>
    <row r="3952" ht="12.75">
      <c r="A3952" s="8"/>
    </row>
    <row r="3953" ht="12.75">
      <c r="A3953" s="8"/>
    </row>
    <row r="3954" ht="12.75">
      <c r="A3954" s="8"/>
    </row>
    <row r="3955" ht="12.75">
      <c r="A3955" s="8"/>
    </row>
    <row r="3956" ht="12.75">
      <c r="A3956" s="8"/>
    </row>
    <row r="3957" ht="12.75">
      <c r="A3957" s="8"/>
    </row>
    <row r="3958" ht="12.75">
      <c r="A3958" s="8"/>
    </row>
    <row r="3959" ht="12.75">
      <c r="A3959" s="8"/>
    </row>
    <row r="3960" ht="12.75">
      <c r="A3960" s="8"/>
    </row>
    <row r="3961" ht="12.75">
      <c r="A3961" s="8"/>
    </row>
    <row r="3962" ht="12.75">
      <c r="A3962" s="8"/>
    </row>
    <row r="3963" ht="12.75">
      <c r="A3963" s="8"/>
    </row>
    <row r="3964" ht="12.75">
      <c r="A3964" s="8"/>
    </row>
    <row r="3965" ht="12.75">
      <c r="A3965" s="8"/>
    </row>
    <row r="3966" ht="12.75">
      <c r="A3966" s="8"/>
    </row>
    <row r="3967" ht="12.75">
      <c r="A3967" s="8"/>
    </row>
    <row r="3968" ht="12.75">
      <c r="A3968" s="8"/>
    </row>
    <row r="3969" ht="12.75">
      <c r="A3969" s="8"/>
    </row>
    <row r="3970" ht="12.75">
      <c r="A3970" s="8"/>
    </row>
    <row r="3971" ht="12.75">
      <c r="A3971" s="8"/>
    </row>
    <row r="3972" ht="12.75">
      <c r="A3972" s="8"/>
    </row>
    <row r="3973" ht="12.75">
      <c r="A3973" s="8"/>
    </row>
    <row r="3974" ht="12.75">
      <c r="A3974" s="8"/>
    </row>
    <row r="3975" ht="12.75">
      <c r="A3975" s="8"/>
    </row>
    <row r="3976" ht="12.75">
      <c r="A3976" s="8"/>
    </row>
    <row r="3977" ht="12.75">
      <c r="A3977" s="8"/>
    </row>
    <row r="3978" ht="12.75">
      <c r="A3978" s="8"/>
    </row>
    <row r="3979" ht="12.75">
      <c r="A3979" s="8"/>
    </row>
    <row r="3980" ht="12.75">
      <c r="A3980" s="8"/>
    </row>
    <row r="3981" ht="12.75">
      <c r="A3981" s="8"/>
    </row>
    <row r="3982" ht="12.75">
      <c r="A3982" s="8"/>
    </row>
    <row r="3983" ht="12.75">
      <c r="A3983" s="8"/>
    </row>
    <row r="3984" ht="12.75">
      <c r="A3984" s="8"/>
    </row>
    <row r="3985" ht="12.75">
      <c r="A3985" s="8"/>
    </row>
    <row r="3986" ht="12.75">
      <c r="A3986" s="8"/>
    </row>
    <row r="3987" ht="12.75">
      <c r="A3987" s="8"/>
    </row>
    <row r="3988" ht="12.75">
      <c r="A3988" s="8"/>
    </row>
    <row r="3989" ht="12.75">
      <c r="A3989" s="8"/>
    </row>
    <row r="3990" ht="12.75">
      <c r="A3990" s="8"/>
    </row>
    <row r="3991" ht="12.75">
      <c r="A3991" s="8"/>
    </row>
    <row r="3992" ht="12.75">
      <c r="A3992" s="8"/>
    </row>
    <row r="3993" ht="12.75">
      <c r="A3993" s="8"/>
    </row>
    <row r="3994" ht="12.75">
      <c r="A3994" s="8"/>
    </row>
    <row r="3995" ht="12.75">
      <c r="A3995" s="8"/>
    </row>
    <row r="3996" ht="12.75">
      <c r="A3996" s="8"/>
    </row>
    <row r="3997" ht="12.75">
      <c r="A3997" s="8"/>
    </row>
    <row r="3998" ht="12.75">
      <c r="A3998" s="8"/>
    </row>
    <row r="3999" ht="12.75">
      <c r="A3999" s="8"/>
    </row>
    <row r="4000" ht="12.75">
      <c r="A4000" s="8"/>
    </row>
    <row r="4001" ht="12.75">
      <c r="A4001" s="8"/>
    </row>
    <row r="4002" ht="12.75">
      <c r="A4002" s="8"/>
    </row>
    <row r="4003" ht="12.75">
      <c r="A4003" s="8"/>
    </row>
    <row r="4004" ht="12.75">
      <c r="A4004" s="8"/>
    </row>
    <row r="4005" ht="12.75">
      <c r="A4005" s="8"/>
    </row>
    <row r="4006" ht="12.75">
      <c r="A4006" s="8"/>
    </row>
    <row r="4007" ht="12.75">
      <c r="A4007" s="8"/>
    </row>
    <row r="4008" ht="12.75">
      <c r="A4008" s="8"/>
    </row>
    <row r="4009" ht="12.75">
      <c r="A4009" s="8"/>
    </row>
    <row r="4010" ht="12.75">
      <c r="A4010" s="8"/>
    </row>
    <row r="4011" ht="12.75">
      <c r="A4011" s="8"/>
    </row>
    <row r="4012" ht="12.75">
      <c r="A4012" s="8"/>
    </row>
    <row r="4013" ht="12.75">
      <c r="A4013" s="8"/>
    </row>
    <row r="4014" ht="12.75">
      <c r="A4014" s="8"/>
    </row>
    <row r="4015" ht="12.75">
      <c r="A4015" s="8"/>
    </row>
    <row r="4016" ht="12.75">
      <c r="A4016" s="8"/>
    </row>
    <row r="4017" ht="12.75">
      <c r="A4017" s="8"/>
    </row>
    <row r="4018" ht="12.75">
      <c r="A4018" s="8"/>
    </row>
    <row r="4019" ht="12.75">
      <c r="A4019" s="8"/>
    </row>
    <row r="4020" ht="12.75">
      <c r="A4020" s="8"/>
    </row>
    <row r="4021" ht="12.75">
      <c r="A4021" s="8"/>
    </row>
    <row r="4022" ht="12.75">
      <c r="A4022" s="8"/>
    </row>
    <row r="4023" ht="12.75">
      <c r="A4023" s="8"/>
    </row>
    <row r="4024" ht="12.75">
      <c r="A4024" s="8"/>
    </row>
    <row r="4025" ht="12.75">
      <c r="A4025" s="8"/>
    </row>
    <row r="4026" ht="12.75">
      <c r="A4026" s="8"/>
    </row>
    <row r="4027" ht="12.75">
      <c r="A4027" s="8"/>
    </row>
    <row r="4028" ht="12.75">
      <c r="A4028" s="8"/>
    </row>
    <row r="4029" ht="12.75">
      <c r="A4029" s="8"/>
    </row>
    <row r="4030" ht="12.75">
      <c r="A4030" s="8"/>
    </row>
    <row r="4031" ht="12.75">
      <c r="A4031" s="8"/>
    </row>
    <row r="4032" ht="12.75">
      <c r="A4032" s="8"/>
    </row>
    <row r="4033" ht="12.75">
      <c r="A4033" s="8"/>
    </row>
    <row r="4034" ht="12.75">
      <c r="A4034" s="8"/>
    </row>
    <row r="4035" ht="12.75">
      <c r="A4035" s="8"/>
    </row>
    <row r="4036" ht="12.75">
      <c r="A4036" s="8"/>
    </row>
    <row r="4037" ht="12.75">
      <c r="A4037" s="8"/>
    </row>
    <row r="4038" ht="12.75">
      <c r="A4038" s="8"/>
    </row>
    <row r="4039" ht="12.75">
      <c r="A4039" s="8"/>
    </row>
    <row r="4040" ht="12.75">
      <c r="A4040" s="8"/>
    </row>
    <row r="4041" ht="12.75">
      <c r="A4041" s="8"/>
    </row>
    <row r="4042" ht="12.75">
      <c r="A4042" s="8"/>
    </row>
    <row r="4043" ht="12.75">
      <c r="A4043" s="8"/>
    </row>
    <row r="4044" ht="12.75">
      <c r="A4044" s="8"/>
    </row>
    <row r="4045" ht="12.75">
      <c r="A4045" s="8"/>
    </row>
    <row r="4046" ht="12.75">
      <c r="A4046" s="8"/>
    </row>
    <row r="4047" ht="12.75">
      <c r="A4047" s="8"/>
    </row>
    <row r="4048" ht="12.75">
      <c r="A4048" s="8"/>
    </row>
    <row r="4049" ht="12.75">
      <c r="A4049" s="8"/>
    </row>
    <row r="4050" ht="12.75">
      <c r="A4050" s="8"/>
    </row>
    <row r="4051" ht="12.75">
      <c r="A4051" s="8"/>
    </row>
    <row r="4052" ht="12.75">
      <c r="A4052" s="8"/>
    </row>
    <row r="4053" ht="12.75">
      <c r="A4053" s="8"/>
    </row>
    <row r="4054" ht="12.75">
      <c r="A4054" s="8"/>
    </row>
    <row r="4055" ht="12.75">
      <c r="A4055" s="8"/>
    </row>
    <row r="4056" ht="12.75">
      <c r="A4056" s="8"/>
    </row>
    <row r="4057" ht="12.75">
      <c r="A4057" s="8"/>
    </row>
    <row r="4058" ht="12.75">
      <c r="A4058" s="8"/>
    </row>
    <row r="4059" ht="12.75">
      <c r="A4059" s="8"/>
    </row>
    <row r="4060" ht="12.75">
      <c r="A4060" s="8"/>
    </row>
    <row r="4061" ht="12.75">
      <c r="A4061" s="8"/>
    </row>
    <row r="4062" ht="12.75">
      <c r="A4062" s="8"/>
    </row>
    <row r="4063" ht="12.75">
      <c r="A4063" s="8"/>
    </row>
    <row r="4064" ht="12.75">
      <c r="A4064" s="8"/>
    </row>
  </sheetData>
  <mergeCells count="3">
    <mergeCell ref="P5:T5"/>
    <mergeCell ref="U5:Z5"/>
    <mergeCell ref="P4:Z4"/>
  </mergeCells>
  <printOptions horizontalCentered="1"/>
  <pageMargins left="0.75" right="0.75" top="1" bottom="1" header="0.5" footer="0.5"/>
  <pageSetup fitToHeight="12" horizontalDpi="300" verticalDpi="300" orientation="portrait" scale="72" r:id="rId3"/>
  <headerFooter alignWithMargins="0">
    <oddHeader>&amp;LSBBSA 2005/2006 Season Observations/Status Log</oddHeader>
  </headerFooter>
  <rowBreaks count="11" manualBreakCount="11">
    <brk id="37" max="255" man="1"/>
    <brk id="67" max="255" man="1"/>
    <brk id="98" max="255" man="1"/>
    <brk id="129" max="255" man="1"/>
    <brk id="158" max="255" man="1"/>
    <brk id="189" max="255" man="1"/>
    <brk id="219" max="255" man="1"/>
    <brk id="250" max="255" man="1"/>
    <brk id="280" max="255" man="1"/>
    <brk id="311" max="255" man="1"/>
    <brk id="34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0" customWidth="1"/>
    <col min="3" max="3" width="73.140625" style="0" customWidth="1"/>
  </cols>
  <sheetData>
    <row r="1" ht="12.75">
      <c r="A1" s="50" t="s">
        <v>39</v>
      </c>
    </row>
    <row r="3" spans="1:3" ht="12.75">
      <c r="A3" s="51" t="s">
        <v>16</v>
      </c>
      <c r="B3" s="49" t="s">
        <v>30</v>
      </c>
      <c r="C3" s="49" t="s">
        <v>31</v>
      </c>
    </row>
    <row r="4" spans="1:3" ht="12.75">
      <c r="A4" s="50">
        <v>39524</v>
      </c>
      <c r="B4" t="s">
        <v>32</v>
      </c>
      <c r="C4" t="s">
        <v>47</v>
      </c>
    </row>
    <row r="5" spans="1:3" ht="12.75">
      <c r="A5" s="50">
        <v>39530</v>
      </c>
      <c r="B5" t="s">
        <v>33</v>
      </c>
      <c r="C5" t="s">
        <v>48</v>
      </c>
    </row>
    <row r="6" spans="1:3" ht="12.75">
      <c r="A6" s="50">
        <v>39531</v>
      </c>
      <c r="B6" t="s">
        <v>32</v>
      </c>
      <c r="C6" t="s">
        <v>49</v>
      </c>
    </row>
    <row r="7" spans="1:3" ht="12.75">
      <c r="A7" s="50">
        <v>39539</v>
      </c>
      <c r="B7" t="s">
        <v>32</v>
      </c>
      <c r="C7" t="s">
        <v>50</v>
      </c>
    </row>
    <row r="8" spans="1:3" ht="12.75">
      <c r="A8" s="50">
        <v>39546</v>
      </c>
      <c r="B8" t="s">
        <v>33</v>
      </c>
      <c r="C8" t="s">
        <v>51</v>
      </c>
    </row>
    <row r="9" spans="1:3" ht="12.75">
      <c r="A9" s="50">
        <v>39552</v>
      </c>
      <c r="B9" t="s">
        <v>33</v>
      </c>
      <c r="C9" t="s">
        <v>52</v>
      </c>
    </row>
    <row r="10" spans="1:3" ht="12.75">
      <c r="A10" s="50">
        <v>39552</v>
      </c>
      <c r="B10" t="s">
        <v>32</v>
      </c>
      <c r="C10" t="s">
        <v>53</v>
      </c>
    </row>
    <row r="11" spans="1:3" ht="12.75">
      <c r="A11" s="50">
        <v>39560</v>
      </c>
      <c r="B11" t="s">
        <v>33</v>
      </c>
      <c r="C11" t="s">
        <v>55</v>
      </c>
    </row>
    <row r="12" spans="1:3" ht="12.75">
      <c r="A12" s="50">
        <v>39560</v>
      </c>
      <c r="B12" t="s">
        <v>32</v>
      </c>
      <c r="C12" t="s">
        <v>56</v>
      </c>
    </row>
    <row r="13" spans="1:3" ht="12.75">
      <c r="A13" s="50">
        <v>39566</v>
      </c>
      <c r="B13" t="s">
        <v>33</v>
      </c>
      <c r="C13" t="s">
        <v>57</v>
      </c>
    </row>
    <row r="14" spans="1:3" ht="12.75">
      <c r="A14" s="50">
        <v>39566</v>
      </c>
      <c r="B14" t="s">
        <v>54</v>
      </c>
      <c r="C14" t="s">
        <v>58</v>
      </c>
    </row>
    <row r="15" spans="1:3" ht="12.75">
      <c r="A15" s="50">
        <v>39573</v>
      </c>
      <c r="B15" t="s">
        <v>33</v>
      </c>
      <c r="C15" t="s">
        <v>59</v>
      </c>
    </row>
    <row r="16" spans="1:3" ht="12.75">
      <c r="A16" s="50">
        <v>39574</v>
      </c>
      <c r="B16" t="s">
        <v>32</v>
      </c>
      <c r="C16" t="s">
        <v>60</v>
      </c>
    </row>
    <row r="17" spans="1:3" ht="12.75">
      <c r="A17" s="50">
        <v>39580</v>
      </c>
      <c r="B17" t="s">
        <v>33</v>
      </c>
      <c r="C17" t="s">
        <v>62</v>
      </c>
    </row>
    <row r="18" spans="1:3" ht="12.75">
      <c r="A18" s="50">
        <v>39580</v>
      </c>
      <c r="B18" t="s">
        <v>32</v>
      </c>
      <c r="C18" t="s">
        <v>61</v>
      </c>
    </row>
    <row r="19" spans="1:3" ht="12.75">
      <c r="A19" s="50">
        <v>39587</v>
      </c>
      <c r="B19" t="s">
        <v>32</v>
      </c>
      <c r="C19" t="s">
        <v>63</v>
      </c>
    </row>
    <row r="20" spans="1:3" ht="12.75">
      <c r="A20" s="50">
        <v>39588</v>
      </c>
      <c r="B20" t="s">
        <v>33</v>
      </c>
      <c r="C20" t="s">
        <v>64</v>
      </c>
    </row>
    <row r="21" spans="1:3" ht="12.75">
      <c r="A21" s="50">
        <v>39594</v>
      </c>
      <c r="B21" t="s">
        <v>32</v>
      </c>
      <c r="C21" t="s">
        <v>66</v>
      </c>
    </row>
    <row r="22" spans="1:3" ht="12.75">
      <c r="A22" s="50">
        <v>39595</v>
      </c>
      <c r="B22" t="s">
        <v>33</v>
      </c>
      <c r="C22" t="s">
        <v>65</v>
      </c>
    </row>
    <row r="23" spans="1:3" ht="12.75">
      <c r="A23" s="50">
        <v>39601</v>
      </c>
      <c r="B23" t="s">
        <v>32</v>
      </c>
      <c r="C23" t="s">
        <v>67</v>
      </c>
    </row>
    <row r="24" spans="1:3" ht="12.75">
      <c r="A24" s="50">
        <v>39602</v>
      </c>
      <c r="B24" t="s">
        <v>33</v>
      </c>
      <c r="C24" t="s">
        <v>67</v>
      </c>
    </row>
    <row r="25" spans="1:3" ht="12.75">
      <c r="A25" s="50">
        <v>39607</v>
      </c>
      <c r="B25" t="s">
        <v>32</v>
      </c>
      <c r="C25" t="s">
        <v>68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Chris Landry</cp:lastModifiedBy>
  <cp:lastPrinted>2005-11-02T14:57:03Z</cp:lastPrinted>
  <dcterms:created xsi:type="dcterms:W3CDTF">2005-10-30T19:34:58Z</dcterms:created>
  <dcterms:modified xsi:type="dcterms:W3CDTF">2011-11-09T21:00:12Z</dcterms:modified>
  <cp:category/>
  <cp:version/>
  <cp:contentType/>
  <cp:contentStatus/>
</cp:coreProperties>
</file>