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5491" windowWidth="15180" windowHeight="8835" activeTab="0"/>
  </bookViews>
  <sheets>
    <sheet name="SASP" sheetId="1" r:id="rId1"/>
    <sheet name="SBSP" sheetId="2" r:id="rId2"/>
    <sheet name="Gravimetrics Log" sheetId="3" r:id="rId3"/>
  </sheets>
  <definedNames>
    <definedName name="_xlnm.Print_Titles" localSheetId="0">'SASP'!$1:$6</definedName>
    <definedName name="_xlnm.Print_Titles" localSheetId="1">'SBSP'!$1:$6</definedName>
  </definedNames>
  <calcPr fullCalcOnLoad="1"/>
</workbook>
</file>

<file path=xl/comments1.xml><?xml version="1.0" encoding="utf-8"?>
<comments xmlns="http://schemas.openxmlformats.org/spreadsheetml/2006/main">
  <authors>
    <author>Chris Landry</author>
  </authors>
  <commentList>
    <comment ref="R5" authorId="0">
      <text>
        <r>
          <rPr>
            <b/>
            <sz val="8"/>
            <rFont val="Tahoma"/>
            <family val="0"/>
          </rPr>
          <t>Chris Landry:</t>
        </r>
        <r>
          <rPr>
            <sz val="8"/>
            <rFont val="Tahoma"/>
            <family val="0"/>
          </rPr>
          <t xml:space="preserve">
Sensors left at base of snowpack for duration of season, with lowest sensor at ground surface, next sensor 10 cm above, and so forth to the top sensor at 40 cm above the ground surface.</t>
        </r>
      </text>
    </comment>
    <comment ref="G198" authorId="0">
      <text>
        <r>
          <rPr>
            <b/>
            <sz val="8"/>
            <rFont val="Tahoma"/>
            <family val="0"/>
          </rPr>
          <t>Chris Landry:</t>
        </r>
        <r>
          <rPr>
            <sz val="8"/>
            <rFont val="Tahoma"/>
            <family val="0"/>
          </rPr>
          <t xml:space="preserve">
Already 90-95% clear when swept.</t>
        </r>
      </text>
    </comment>
  </commentList>
</comments>
</file>

<file path=xl/comments2.xml><?xml version="1.0" encoding="utf-8"?>
<comments xmlns="http://schemas.openxmlformats.org/spreadsheetml/2006/main">
  <authors>
    <author>Chris Landry</author>
  </authors>
  <commentList>
    <comment ref="P5" authorId="0">
      <text>
        <r>
          <rPr>
            <b/>
            <sz val="8"/>
            <rFont val="Tahoma"/>
            <family val="0"/>
          </rPr>
          <t>Chris Landry:</t>
        </r>
        <r>
          <rPr>
            <sz val="8"/>
            <rFont val="Tahoma"/>
            <family val="0"/>
          </rPr>
          <t xml:space="preserve">
Sensors left at base of snowpack for duration of season, with lowest sensor at ground surface, next sensor 10 cm above, and so forth to the top sensor at 40 cm above the ground surface.</t>
        </r>
      </text>
    </comment>
    <comment ref="N128" authorId="0">
      <text>
        <r>
          <rPr>
            <b/>
            <sz val="8"/>
            <rFont val="Tahoma"/>
            <family val="0"/>
          </rPr>
          <t>Chris Landry:</t>
        </r>
        <r>
          <rPr>
            <sz val="8"/>
            <rFont val="Tahoma"/>
            <family val="0"/>
          </rPr>
          <t xml:space="preserve">
Scale worn off by wind</t>
        </r>
      </text>
    </comment>
  </commentList>
</comments>
</file>

<file path=xl/sharedStrings.xml><?xml version="1.0" encoding="utf-8"?>
<sst xmlns="http://schemas.openxmlformats.org/spreadsheetml/2006/main" count="124" uniqueCount="66">
  <si>
    <t>Swamp Angel Study Plot</t>
  </si>
  <si>
    <t>HS Stake #1</t>
  </si>
  <si>
    <t>HS Stake #2</t>
  </si>
  <si>
    <t>HS Stake #3</t>
  </si>
  <si>
    <t>HS Stake #4</t>
  </si>
  <si>
    <t>Day of Year</t>
  </si>
  <si>
    <t>Settlement Cones</t>
  </si>
  <si>
    <t>HS Stake #5</t>
  </si>
  <si>
    <t>HS Stake #6</t>
  </si>
  <si>
    <t>HS Stake #7</t>
  </si>
  <si>
    <t>Sonar HS 1200</t>
  </si>
  <si>
    <t>Senator Beck Study Plot</t>
  </si>
  <si>
    <t>Loca Mid Snow T 1200</t>
  </si>
  <si>
    <t>Down Pyra HAS 1200</t>
  </si>
  <si>
    <t>Low Wind HAS 1200</t>
  </si>
  <si>
    <t>Air T HAS 1200</t>
  </si>
  <si>
    <t>Date</t>
  </si>
  <si>
    <t>SBBSA</t>
  </si>
  <si>
    <t>mm Precip at SASP</t>
  </si>
  <si>
    <t>Pit #</t>
  </si>
  <si>
    <t>Dust Event #</t>
  </si>
  <si>
    <t>Loca Low Snow T 1200</t>
  </si>
  <si>
    <t>Loca 2Low Snow T 1200</t>
  </si>
  <si>
    <t>Loca 2Hi Snow T 1200</t>
  </si>
  <si>
    <t>Loca High Snow T 1200</t>
  </si>
  <si>
    <t>Height Abv/Blw Snow Surface</t>
  </si>
  <si>
    <t>AlpuG IR Temp 1200</t>
  </si>
  <si>
    <t>Low Air T HAS 1200</t>
  </si>
  <si>
    <t>Upper Air T &amp; RH HAS 1200</t>
  </si>
  <si>
    <t>Upper Wind Monitor HAS 1200</t>
  </si>
  <si>
    <t>Site</t>
  </si>
  <si>
    <t>Notes</t>
  </si>
  <si>
    <t>All times in Mountain Standard Time</t>
  </si>
  <si>
    <t>Time of HS Stake Obs - MST</t>
  </si>
  <si>
    <t>Swept Uplooking pyranom - MST</t>
  </si>
  <si>
    <t>AOK</t>
  </si>
  <si>
    <t>Height above snow surface</t>
  </si>
  <si>
    <t>At 1200 Hours</t>
  </si>
  <si>
    <t>Gravimetric Sampling Notes - 2008/2009 Season</t>
  </si>
  <si>
    <t>Height Abv/Bel Snow Surface</t>
  </si>
  <si>
    <t>?</t>
  </si>
  <si>
    <t>SASP</t>
  </si>
  <si>
    <t>Normal 10 samples; D4 and D3 merged in sample #3</t>
  </si>
  <si>
    <t>Normal 10 samples; D5 in samples 1,2,3 and 4; D4 and D3 merged in sample 6</t>
  </si>
  <si>
    <t>SBSP</t>
  </si>
  <si>
    <t>Normal 10 samples; no apparent D5, 4 or 3 in gravimetrics column</t>
  </si>
  <si>
    <t>Normal 10 samples: merged D6/D5 concentrated in sample 8, D4 in sample 9 and 10</t>
  </si>
  <si>
    <t>Normal 10 samples; D6 in samples 6, 7 (and 8?)</t>
  </si>
  <si>
    <t>Normal 10 samples; D7 in samples 2 and 3, heaviest in 4; all column above D6</t>
  </si>
  <si>
    <t>hasty</t>
  </si>
  <si>
    <t>Normal 10 samples; D8 contained in 50% of sample 3, 100% of 4, and concentrated in 5</t>
  </si>
  <si>
    <t>buried</t>
  </si>
  <si>
    <t>Nine (9) samples; samples #1 and #2 containing D10 were merged, placed in bottle 1; remainder 'clean'</t>
  </si>
  <si>
    <t>Normal 10 samples; D10 in samples 1 and 2, remainder 'clean'</t>
  </si>
  <si>
    <t>Normal 10 samples; D10 in samples 1, 2, and stains in 3; remainder fairly 'clean'</t>
  </si>
  <si>
    <t>Normal 10 samples; D12/11 in top two samples, remainder clean with D8-10 below the column</t>
  </si>
  <si>
    <t>Normal 10 samples; D12-8 in top three samples; D7 in #5-8; D6 below the column</t>
  </si>
  <si>
    <t>Normal 10 samples; clean snow in #1-2; D12-7 merged in #3-4, D6 in #5-6, clean below</t>
  </si>
  <si>
    <t xml:space="preserve">Normal 10 samples; #1 clean, D12/11 in #2; skimmed the top of D10-8 in #10 </t>
  </si>
  <si>
    <t>na</t>
  </si>
  <si>
    <t>Normal 10 samples; merged D12-7(?) in samples #1-3; D6 in #6-7</t>
  </si>
  <si>
    <t>Normal 10 samples;D6-12 merged in top three samples, clean below</t>
  </si>
  <si>
    <t>Normal 10 samples: dust concentrated in top samples but entire column stained; D2 no longer visible</t>
  </si>
  <si>
    <t>That's it for the season ….</t>
  </si>
  <si>
    <t>Normal 10 samples; D8/7 in samples 2 and mainly 3; D6 just below the bottom of the column</t>
  </si>
  <si>
    <t>Senator Beck Basin Study Area - 2008/2009 Season Observations &amp; Sensor Status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</si>
</sst>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s>
  <fonts count="6">
    <font>
      <sz val="10"/>
      <name val="Arial"/>
      <family val="0"/>
    </font>
    <font>
      <sz val="8"/>
      <name val="Tahoma"/>
      <family val="0"/>
    </font>
    <font>
      <b/>
      <sz val="8"/>
      <name val="Tahoma"/>
      <family val="0"/>
    </font>
    <font>
      <b/>
      <sz val="12"/>
      <name val="Arial"/>
      <family val="2"/>
    </font>
    <font>
      <sz val="8"/>
      <name val="Arial"/>
      <family val="0"/>
    </font>
    <font>
      <b/>
      <sz val="8"/>
      <name val="Arial"/>
      <family val="2"/>
    </font>
  </fonts>
  <fills count="2">
    <fill>
      <patternFill/>
    </fill>
    <fill>
      <patternFill patternType="gray125"/>
    </fill>
  </fills>
  <borders count="15">
    <border>
      <left/>
      <right/>
      <top/>
      <bottom/>
      <diagonal/>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medium"/>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0" fillId="0" borderId="0" xfId="0" applyAlignment="1">
      <alignment textRotation="90"/>
    </xf>
    <xf numFmtId="0" fontId="0" fillId="0" borderId="0" xfId="0" applyAlignment="1">
      <alignment horizontal="center"/>
    </xf>
    <xf numFmtId="0" fontId="0" fillId="0" borderId="1" xfId="0" applyBorder="1" applyAlignment="1">
      <alignment horizontal="center"/>
    </xf>
    <xf numFmtId="0" fontId="0" fillId="0" borderId="1" xfId="0" applyBorder="1" applyAlignment="1">
      <alignment horizontal="center" textRotation="90"/>
    </xf>
    <xf numFmtId="0" fontId="0" fillId="0" borderId="2" xfId="0" applyBorder="1" applyAlignment="1">
      <alignment horizontal="center" textRotation="90"/>
    </xf>
    <xf numFmtId="0" fontId="0" fillId="0" borderId="3" xfId="0" applyBorder="1" applyAlignment="1">
      <alignment horizontal="center" textRotation="90"/>
    </xf>
    <xf numFmtId="0" fontId="0" fillId="0" borderId="0" xfId="0" applyAlignment="1">
      <alignment horizontal="left"/>
    </xf>
    <xf numFmtId="16" fontId="0" fillId="0" borderId="0" xfId="0" applyNumberFormat="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2" fontId="0" fillId="0" borderId="0" xfId="0" applyNumberFormat="1" applyAlignment="1">
      <alignment horizontal="center"/>
    </xf>
    <xf numFmtId="2" fontId="0" fillId="0" borderId="1" xfId="0" applyNumberFormat="1" applyBorder="1" applyAlignment="1">
      <alignment horizontal="center" textRotation="90"/>
    </xf>
    <xf numFmtId="2" fontId="0" fillId="0" borderId="3" xfId="0" applyNumberFormat="1" applyBorder="1" applyAlignment="1">
      <alignment horizontal="center" textRotation="90"/>
    </xf>
    <xf numFmtId="2" fontId="0" fillId="0" borderId="4" xfId="0" applyNumberFormat="1" applyBorder="1" applyAlignment="1">
      <alignment horizontal="center"/>
    </xf>
    <xf numFmtId="2" fontId="0" fillId="0" borderId="5" xfId="0" applyNumberFormat="1" applyBorder="1" applyAlignment="1">
      <alignment horizontal="center"/>
    </xf>
    <xf numFmtId="2" fontId="0" fillId="0" borderId="2" xfId="0" applyNumberFormat="1" applyBorder="1" applyAlignment="1">
      <alignment horizontal="center" textRotation="90"/>
    </xf>
    <xf numFmtId="2" fontId="0" fillId="0" borderId="0" xfId="0" applyNumberFormat="1" applyBorder="1" applyAlignment="1">
      <alignment horizontal="center"/>
    </xf>
    <xf numFmtId="1" fontId="0" fillId="0" borderId="0" xfId="0" applyNumberFormat="1" applyAlignment="1">
      <alignment horizontal="center"/>
    </xf>
    <xf numFmtId="2" fontId="0" fillId="0" borderId="0" xfId="0" applyNumberFormat="1" applyFill="1" applyBorder="1" applyAlignment="1">
      <alignment horizontal="center"/>
    </xf>
    <xf numFmtId="0" fontId="0" fillId="0" borderId="0" xfId="0" applyBorder="1" applyAlignment="1">
      <alignment horizontal="center"/>
    </xf>
    <xf numFmtId="1" fontId="0" fillId="0" borderId="0" xfId="0" applyNumberFormat="1" applyBorder="1" applyAlignment="1">
      <alignment horizontal="center"/>
    </xf>
    <xf numFmtId="16" fontId="0" fillId="0" borderId="1" xfId="0" applyNumberFormat="1" applyBorder="1" applyAlignment="1">
      <alignment horizontal="center"/>
    </xf>
    <xf numFmtId="0" fontId="0" fillId="0" borderId="3" xfId="0" applyBorder="1" applyAlignment="1">
      <alignment horizontal="center"/>
    </xf>
    <xf numFmtId="2" fontId="0" fillId="0" borderId="1" xfId="0" applyNumberFormat="1" applyBorder="1" applyAlignment="1">
      <alignment horizontal="center"/>
    </xf>
    <xf numFmtId="1" fontId="0" fillId="0" borderId="1" xfId="0" applyNumberFormat="1" applyBorder="1" applyAlignment="1">
      <alignment horizontal="center"/>
    </xf>
    <xf numFmtId="2" fontId="0" fillId="0" borderId="3" xfId="0" applyNumberFormat="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2" xfId="0" applyBorder="1" applyAlignment="1">
      <alignment horizontal="center"/>
    </xf>
    <xf numFmtId="2" fontId="0" fillId="0" borderId="5" xfId="0" applyNumberFormat="1" applyFill="1" applyBorder="1" applyAlignment="1">
      <alignment horizontal="center"/>
    </xf>
    <xf numFmtId="1" fontId="0" fillId="0" borderId="5" xfId="0" applyNumberFormat="1" applyBorder="1" applyAlignment="1">
      <alignment horizontal="center"/>
    </xf>
    <xf numFmtId="1" fontId="0" fillId="0" borderId="3" xfId="0" applyNumberFormat="1" applyBorder="1" applyAlignment="1">
      <alignment horizontal="center" textRotation="90"/>
    </xf>
    <xf numFmtId="0" fontId="0" fillId="0" borderId="10" xfId="0" applyBorder="1" applyAlignment="1">
      <alignment horizontal="center"/>
    </xf>
    <xf numFmtId="1" fontId="0" fillId="0" borderId="10" xfId="0" applyNumberFormat="1" applyBorder="1" applyAlignment="1">
      <alignment horizontal="center"/>
    </xf>
    <xf numFmtId="2" fontId="0" fillId="0" borderId="10" xfId="0" applyNumberFormat="1" applyBorder="1" applyAlignment="1">
      <alignment horizontal="center"/>
    </xf>
    <xf numFmtId="1" fontId="0" fillId="0" borderId="1" xfId="0" applyNumberFormat="1" applyBorder="1" applyAlignment="1">
      <alignment horizontal="center" textRotation="90"/>
    </xf>
    <xf numFmtId="2" fontId="0" fillId="0" borderId="0" xfId="0" applyNumberFormat="1" applyAlignment="1">
      <alignment/>
    </xf>
    <xf numFmtId="2" fontId="0" fillId="0" borderId="0" xfId="0" applyNumberFormat="1" applyAlignment="1">
      <alignment horizontal="center" textRotation="90"/>
    </xf>
    <xf numFmtId="1" fontId="0" fillId="0" borderId="3" xfId="0" applyNumberFormat="1" applyBorder="1" applyAlignment="1">
      <alignment horizontal="center"/>
    </xf>
    <xf numFmtId="0" fontId="3" fillId="0" borderId="11" xfId="0" applyFont="1" applyBorder="1" applyAlignment="1">
      <alignment horizontal="center"/>
    </xf>
    <xf numFmtId="1" fontId="3" fillId="0" borderId="11" xfId="0" applyNumberFormat="1" applyFont="1" applyBorder="1" applyAlignment="1">
      <alignment horizontal="center"/>
    </xf>
    <xf numFmtId="1" fontId="3" fillId="0" borderId="6" xfId="0" applyNumberFormat="1" applyFont="1" applyBorder="1" applyAlignment="1">
      <alignment horizontal="left"/>
    </xf>
    <xf numFmtId="2" fontId="3" fillId="0" borderId="11" xfId="0" applyNumberFormat="1" applyFont="1" applyBorder="1" applyAlignment="1">
      <alignment horizontal="center"/>
    </xf>
    <xf numFmtId="2" fontId="3" fillId="0" borderId="6" xfId="0" applyNumberFormat="1" applyFont="1" applyBorder="1" applyAlignment="1">
      <alignment horizontal="left"/>
    </xf>
    <xf numFmtId="0" fontId="0" fillId="0" borderId="12" xfId="0" applyBorder="1" applyAlignment="1">
      <alignment/>
    </xf>
    <xf numFmtId="14" fontId="0" fillId="0" borderId="0" xfId="0" applyNumberFormat="1" applyAlignment="1">
      <alignment/>
    </xf>
    <xf numFmtId="14" fontId="0" fillId="0" borderId="12" xfId="0" applyNumberFormat="1" applyBorder="1" applyAlignment="1">
      <alignment/>
    </xf>
    <xf numFmtId="2" fontId="0" fillId="0" borderId="0" xfId="0" applyNumberFormat="1" applyFill="1" applyAlignment="1">
      <alignment horizontal="center"/>
    </xf>
    <xf numFmtId="0" fontId="0" fillId="0" borderId="5" xfId="0" applyFill="1" applyBorder="1" applyAlignment="1">
      <alignment horizontal="center"/>
    </xf>
    <xf numFmtId="0" fontId="0" fillId="0" borderId="0" xfId="0" applyFill="1" applyAlignment="1">
      <alignment horizontal="center"/>
    </xf>
    <xf numFmtId="1" fontId="0" fillId="0" borderId="13" xfId="0" applyNumberFormat="1" applyBorder="1" applyAlignment="1">
      <alignment horizontal="center"/>
    </xf>
    <xf numFmtId="0" fontId="0" fillId="0" borderId="12" xfId="0" applyBorder="1" applyAlignment="1">
      <alignment horizontal="center"/>
    </xf>
    <xf numFmtId="1" fontId="0" fillId="0" borderId="6" xfId="0" applyNumberFormat="1" applyBorder="1" applyAlignment="1">
      <alignment horizontal="center"/>
    </xf>
    <xf numFmtId="1" fontId="0" fillId="0" borderId="11" xfId="0" applyNumberFormat="1" applyBorder="1" applyAlignment="1">
      <alignment horizontal="center"/>
    </xf>
    <xf numFmtId="1" fontId="0" fillId="0" borderId="7" xfId="0" applyNumberFormat="1" applyBorder="1" applyAlignment="1">
      <alignment horizontal="center"/>
    </xf>
    <xf numFmtId="1" fontId="3" fillId="0" borderId="11" xfId="0" applyNumberFormat="1" applyFont="1" applyBorder="1" applyAlignment="1">
      <alignment horizontal="center"/>
    </xf>
    <xf numFmtId="1" fontId="3" fillId="0" borderId="7" xfId="0" applyNumberFormat="1" applyFont="1" applyBorder="1" applyAlignment="1">
      <alignment horizontal="center"/>
    </xf>
    <xf numFmtId="1" fontId="0" fillId="0" borderId="12" xfId="0" applyNumberFormat="1" applyBorder="1" applyAlignment="1">
      <alignment horizontal="center"/>
    </xf>
    <xf numFmtId="1" fontId="0" fillId="0" borderId="14" xfId="0" applyNumberFormat="1" applyBorder="1" applyAlignment="1">
      <alignment horizontal="center"/>
    </xf>
    <xf numFmtId="2" fontId="3" fillId="0" borderId="6" xfId="0" applyNumberFormat="1" applyFont="1" applyBorder="1" applyAlignment="1">
      <alignment horizontal="center"/>
    </xf>
    <xf numFmtId="2" fontId="3" fillId="0" borderId="11" xfId="0" applyNumberFormat="1" applyFont="1" applyBorder="1" applyAlignment="1">
      <alignment horizontal="center"/>
    </xf>
    <xf numFmtId="2" fontId="3" fillId="0" borderId="7" xfId="0" applyNumberFormat="1"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4063"/>
  <sheetViews>
    <sheetView tabSelected="1" workbookViewId="0" topLeftCell="A1">
      <selection activeCell="A1" sqref="A1"/>
    </sheetView>
  </sheetViews>
  <sheetFormatPr defaultColWidth="9.140625" defaultRowHeight="12.75"/>
  <cols>
    <col min="1" max="1" width="6.8515625" style="2" customWidth="1"/>
    <col min="2" max="3" width="5.28125" style="2" customWidth="1"/>
    <col min="4" max="4" width="5.28125" style="22" customWidth="1"/>
    <col min="5" max="5" width="5.28125" style="19" customWidth="1"/>
    <col min="6" max="7" width="5.28125" style="23" customWidth="1"/>
    <col min="8" max="8" width="5.28125" style="22" customWidth="1"/>
    <col min="9" max="24" width="5.28125" style="19" customWidth="1"/>
    <col min="25" max="25" width="5.7109375" style="39" customWidth="1"/>
    <col min="26" max="26" width="6.7109375" style="0" customWidth="1"/>
  </cols>
  <sheetData>
    <row r="1" spans="1:24" ht="12.75">
      <c r="A1" s="7" t="s">
        <v>65</v>
      </c>
      <c r="D1" s="2"/>
      <c r="E1" s="13"/>
      <c r="F1" s="20"/>
      <c r="G1" s="20"/>
      <c r="H1" s="2"/>
      <c r="I1" s="13"/>
      <c r="J1" s="13"/>
      <c r="K1" s="13"/>
      <c r="L1" s="13"/>
      <c r="M1" s="13"/>
      <c r="N1" s="13"/>
      <c r="O1" s="13"/>
      <c r="P1" s="13"/>
      <c r="Q1" s="13"/>
      <c r="R1" s="13"/>
      <c r="S1" s="13"/>
      <c r="T1" s="13"/>
      <c r="U1" s="13"/>
      <c r="V1" s="13"/>
      <c r="W1" s="13"/>
      <c r="X1" s="13"/>
    </row>
    <row r="2" spans="1:24" ht="12.75">
      <c r="A2" s="7" t="s">
        <v>32</v>
      </c>
      <c r="D2" s="2"/>
      <c r="E2" s="13"/>
      <c r="F2" s="20"/>
      <c r="G2" s="20"/>
      <c r="H2" s="2"/>
      <c r="I2" s="13"/>
      <c r="J2" s="13"/>
      <c r="K2" s="13"/>
      <c r="L2" s="13"/>
      <c r="M2" s="13"/>
      <c r="N2" s="13"/>
      <c r="O2" s="13"/>
      <c r="P2" s="13"/>
      <c r="Q2" s="13"/>
      <c r="R2" s="13"/>
      <c r="S2" s="13"/>
      <c r="T2" s="13"/>
      <c r="U2" s="13"/>
      <c r="V2" s="13"/>
      <c r="W2" s="13"/>
      <c r="X2" s="13"/>
    </row>
    <row r="3" spans="4:24" ht="12.75">
      <c r="D3" s="2"/>
      <c r="E3" s="13"/>
      <c r="F3" s="20"/>
      <c r="G3" s="20"/>
      <c r="H3" s="2"/>
      <c r="I3" s="13"/>
      <c r="J3" s="13"/>
      <c r="K3" s="13"/>
      <c r="L3" s="13"/>
      <c r="M3" s="13"/>
      <c r="N3" s="13"/>
      <c r="O3" s="13"/>
      <c r="P3" s="13"/>
      <c r="Q3" s="13"/>
      <c r="R3" s="13"/>
      <c r="S3" s="13"/>
      <c r="T3" s="13"/>
      <c r="U3" s="13"/>
      <c r="V3" s="13"/>
      <c r="W3" s="13"/>
      <c r="X3" s="13"/>
    </row>
    <row r="4" spans="2:24" ht="15.75">
      <c r="B4" s="11"/>
      <c r="C4" s="42" t="s">
        <v>17</v>
      </c>
      <c r="D4" s="12"/>
      <c r="E4" s="44" t="s">
        <v>0</v>
      </c>
      <c r="F4" s="43"/>
      <c r="G4" s="43"/>
      <c r="H4" s="43"/>
      <c r="I4" s="43"/>
      <c r="J4" s="43"/>
      <c r="K4" s="43"/>
      <c r="L4" s="43"/>
      <c r="M4" s="43"/>
      <c r="N4" s="43"/>
      <c r="O4" s="43"/>
      <c r="P4" s="43"/>
      <c r="Q4" s="43"/>
      <c r="R4" s="43"/>
      <c r="S4" s="58"/>
      <c r="T4" s="58"/>
      <c r="U4" s="58"/>
      <c r="V4" s="58"/>
      <c r="W4" s="58"/>
      <c r="X4" s="59"/>
    </row>
    <row r="5" spans="2:24" ht="12.75">
      <c r="B5" s="30"/>
      <c r="C5" s="22"/>
      <c r="D5" s="35"/>
      <c r="E5" s="23"/>
      <c r="G5" s="36"/>
      <c r="H5" s="23"/>
      <c r="I5" s="23"/>
      <c r="J5" s="23"/>
      <c r="K5" s="23"/>
      <c r="L5" s="23"/>
      <c r="M5" s="36"/>
      <c r="O5" s="53"/>
      <c r="P5" s="53" t="s">
        <v>39</v>
      </c>
      <c r="Q5" s="53"/>
      <c r="R5" s="53"/>
      <c r="S5" s="55" t="s">
        <v>36</v>
      </c>
      <c r="T5" s="56"/>
      <c r="U5" s="56"/>
      <c r="V5" s="56"/>
      <c r="W5" s="56"/>
      <c r="X5" s="57"/>
    </row>
    <row r="6" spans="1:26" ht="147.75" customHeight="1" thickBot="1">
      <c r="A6" s="3" t="s">
        <v>16</v>
      </c>
      <c r="B6" s="5" t="s">
        <v>5</v>
      </c>
      <c r="C6" s="4" t="s">
        <v>20</v>
      </c>
      <c r="D6" s="6" t="s">
        <v>18</v>
      </c>
      <c r="E6" s="18" t="s">
        <v>10</v>
      </c>
      <c r="F6" s="38" t="s">
        <v>19</v>
      </c>
      <c r="G6" s="34" t="s">
        <v>34</v>
      </c>
      <c r="H6" s="4" t="s">
        <v>33</v>
      </c>
      <c r="I6" s="14" t="s">
        <v>1</v>
      </c>
      <c r="J6" s="14" t="s">
        <v>2</v>
      </c>
      <c r="K6" s="14" t="s">
        <v>3</v>
      </c>
      <c r="L6" s="14" t="s">
        <v>4</v>
      </c>
      <c r="M6" s="15" t="s">
        <v>6</v>
      </c>
      <c r="N6" s="14" t="s">
        <v>21</v>
      </c>
      <c r="O6" s="14" t="s">
        <v>22</v>
      </c>
      <c r="P6" s="14" t="s">
        <v>12</v>
      </c>
      <c r="Q6" s="14" t="s">
        <v>23</v>
      </c>
      <c r="R6" s="15" t="s">
        <v>24</v>
      </c>
      <c r="S6" s="14" t="s">
        <v>29</v>
      </c>
      <c r="T6" s="14" t="s">
        <v>28</v>
      </c>
      <c r="U6" s="14" t="s">
        <v>26</v>
      </c>
      <c r="V6" s="14" t="s">
        <v>13</v>
      </c>
      <c r="W6" s="14" t="s">
        <v>14</v>
      </c>
      <c r="X6" s="15" t="s">
        <v>27</v>
      </c>
      <c r="Y6" s="40"/>
      <c r="Z6" s="1"/>
    </row>
    <row r="7" spans="1:24" ht="12.75">
      <c r="A7" s="8">
        <v>39722</v>
      </c>
      <c r="B7" s="2">
        <v>275</v>
      </c>
      <c r="D7" s="9">
        <v>0</v>
      </c>
      <c r="E7" s="13">
        <v>0</v>
      </c>
      <c r="F7" s="20"/>
      <c r="G7" s="20"/>
      <c r="H7" s="29"/>
      <c r="I7" s="13"/>
      <c r="J7" s="13"/>
      <c r="K7" s="13"/>
      <c r="L7" s="13"/>
      <c r="M7" s="16"/>
      <c r="N7" s="19">
        <f aca="true" t="shared" si="0" ref="N7:N16">(E7-0)*-1</f>
        <v>0</v>
      </c>
      <c r="O7" s="19">
        <f aca="true" t="shared" si="1" ref="O7:O16">(0.1-E7)</f>
        <v>0.1</v>
      </c>
      <c r="P7" s="19">
        <f aca="true" t="shared" si="2" ref="P7:P16">0.2-E7</f>
        <v>0.2</v>
      </c>
      <c r="Q7" s="19">
        <f aca="true" t="shared" si="3" ref="Q7:Q16">0.3-E7</f>
        <v>0.3</v>
      </c>
      <c r="R7" s="17">
        <f aca="true" t="shared" si="4" ref="R7:R16">0.4-E7</f>
        <v>0.4</v>
      </c>
      <c r="S7" s="19">
        <f>5.95-E7</f>
        <v>5.95</v>
      </c>
      <c r="T7" s="19">
        <f>5.95-E7</f>
        <v>5.95</v>
      </c>
      <c r="U7" s="21">
        <f>3.3-E7</f>
        <v>3.3</v>
      </c>
      <c r="V7" s="13">
        <f>3.1-E7</f>
        <v>3.1</v>
      </c>
      <c r="W7" s="13">
        <f>3.8-E7</f>
        <v>3.8</v>
      </c>
      <c r="X7" s="17">
        <f>3.4-E7</f>
        <v>3.4</v>
      </c>
    </row>
    <row r="8" spans="1:24" ht="12.75">
      <c r="A8" s="8">
        <v>39723</v>
      </c>
      <c r="B8" s="2">
        <v>276</v>
      </c>
      <c r="D8" s="10">
        <v>0</v>
      </c>
      <c r="E8" s="13">
        <v>0</v>
      </c>
      <c r="F8" s="20"/>
      <c r="G8" s="20"/>
      <c r="H8" s="30"/>
      <c r="I8" s="13"/>
      <c r="J8" s="13"/>
      <c r="K8" s="13"/>
      <c r="L8" s="13"/>
      <c r="M8" s="17"/>
      <c r="N8" s="19">
        <f t="shared" si="0"/>
        <v>0</v>
      </c>
      <c r="O8" s="19">
        <f t="shared" si="1"/>
        <v>0.1</v>
      </c>
      <c r="P8" s="19">
        <f t="shared" si="2"/>
        <v>0.2</v>
      </c>
      <c r="Q8" s="19">
        <f t="shared" si="3"/>
        <v>0.3</v>
      </c>
      <c r="R8" s="17">
        <f t="shared" si="4"/>
        <v>0.4</v>
      </c>
      <c r="S8" s="19">
        <f aca="true" t="shared" si="5" ref="S8:S71">5.95-E8</f>
        <v>5.95</v>
      </c>
      <c r="T8" s="19">
        <f aca="true" t="shared" si="6" ref="T8:T71">5.95-E8</f>
        <v>5.95</v>
      </c>
      <c r="U8" s="21">
        <f aca="true" t="shared" si="7" ref="U8:U71">3.3-E8</f>
        <v>3.3</v>
      </c>
      <c r="V8" s="13">
        <f aca="true" t="shared" si="8" ref="V8:V71">3.1-E8</f>
        <v>3.1</v>
      </c>
      <c r="W8" s="13">
        <f aca="true" t="shared" si="9" ref="W8:W71">3.8-E8</f>
        <v>3.8</v>
      </c>
      <c r="X8" s="17">
        <f aca="true" t="shared" si="10" ref="X8:X71">3.4-E8</f>
        <v>3.4</v>
      </c>
    </row>
    <row r="9" spans="1:24" ht="12.75">
      <c r="A9" s="8">
        <v>39724</v>
      </c>
      <c r="B9" s="2">
        <v>277</v>
      </c>
      <c r="D9" s="10">
        <v>0</v>
      </c>
      <c r="E9" s="13">
        <v>0</v>
      </c>
      <c r="F9" s="20"/>
      <c r="G9" s="20"/>
      <c r="H9" s="30"/>
      <c r="I9" s="13"/>
      <c r="J9" s="13"/>
      <c r="K9" s="13"/>
      <c r="L9" s="13"/>
      <c r="M9" s="17"/>
      <c r="N9" s="19">
        <f t="shared" si="0"/>
        <v>0</v>
      </c>
      <c r="O9" s="19">
        <f t="shared" si="1"/>
        <v>0.1</v>
      </c>
      <c r="P9" s="19">
        <f t="shared" si="2"/>
        <v>0.2</v>
      </c>
      <c r="Q9" s="19">
        <f t="shared" si="3"/>
        <v>0.3</v>
      </c>
      <c r="R9" s="17">
        <f t="shared" si="4"/>
        <v>0.4</v>
      </c>
      <c r="S9" s="19">
        <f t="shared" si="5"/>
        <v>5.95</v>
      </c>
      <c r="T9" s="19">
        <f t="shared" si="6"/>
        <v>5.95</v>
      </c>
      <c r="U9" s="21">
        <f t="shared" si="7"/>
        <v>3.3</v>
      </c>
      <c r="V9" s="13">
        <f t="shared" si="8"/>
        <v>3.1</v>
      </c>
      <c r="W9" s="13">
        <f t="shared" si="9"/>
        <v>3.8</v>
      </c>
      <c r="X9" s="17">
        <f t="shared" si="10"/>
        <v>3.4</v>
      </c>
    </row>
    <row r="10" spans="1:24" ht="12.75">
      <c r="A10" s="8">
        <v>39725</v>
      </c>
      <c r="B10" s="2">
        <v>278</v>
      </c>
      <c r="D10" s="10">
        <v>9</v>
      </c>
      <c r="E10" s="13">
        <v>0</v>
      </c>
      <c r="F10" s="20"/>
      <c r="G10" s="20"/>
      <c r="H10" s="30"/>
      <c r="I10" s="13"/>
      <c r="J10" s="13"/>
      <c r="K10" s="13"/>
      <c r="L10" s="13"/>
      <c r="M10" s="17"/>
      <c r="N10" s="19">
        <f t="shared" si="0"/>
        <v>0</v>
      </c>
      <c r="O10" s="19">
        <f t="shared" si="1"/>
        <v>0.1</v>
      </c>
      <c r="P10" s="19">
        <f t="shared" si="2"/>
        <v>0.2</v>
      </c>
      <c r="Q10" s="19">
        <f t="shared" si="3"/>
        <v>0.3</v>
      </c>
      <c r="R10" s="17">
        <f t="shared" si="4"/>
        <v>0.4</v>
      </c>
      <c r="S10" s="19">
        <f t="shared" si="5"/>
        <v>5.95</v>
      </c>
      <c r="T10" s="19">
        <f t="shared" si="6"/>
        <v>5.95</v>
      </c>
      <c r="U10" s="21">
        <f t="shared" si="7"/>
        <v>3.3</v>
      </c>
      <c r="V10" s="13">
        <f t="shared" si="8"/>
        <v>3.1</v>
      </c>
      <c r="W10" s="13">
        <f t="shared" si="9"/>
        <v>3.8</v>
      </c>
      <c r="X10" s="17">
        <f t="shared" si="10"/>
        <v>3.4</v>
      </c>
    </row>
    <row r="11" spans="1:24" ht="12.75">
      <c r="A11" s="8">
        <v>39726</v>
      </c>
      <c r="B11" s="2">
        <v>279</v>
      </c>
      <c r="D11" s="10">
        <v>10</v>
      </c>
      <c r="E11" s="13">
        <v>0</v>
      </c>
      <c r="F11" s="20"/>
      <c r="G11" s="20"/>
      <c r="H11" s="30"/>
      <c r="I11" s="13"/>
      <c r="J11" s="13"/>
      <c r="K11" s="13"/>
      <c r="L11" s="13"/>
      <c r="M11" s="17"/>
      <c r="N11" s="19">
        <f t="shared" si="0"/>
        <v>0</v>
      </c>
      <c r="O11" s="19">
        <f t="shared" si="1"/>
        <v>0.1</v>
      </c>
      <c r="P11" s="19">
        <f t="shared" si="2"/>
        <v>0.2</v>
      </c>
      <c r="Q11" s="19">
        <f t="shared" si="3"/>
        <v>0.3</v>
      </c>
      <c r="R11" s="17">
        <f t="shared" si="4"/>
        <v>0.4</v>
      </c>
      <c r="S11" s="19">
        <f t="shared" si="5"/>
        <v>5.95</v>
      </c>
      <c r="T11" s="19">
        <f t="shared" si="6"/>
        <v>5.95</v>
      </c>
      <c r="U11" s="21">
        <f t="shared" si="7"/>
        <v>3.3</v>
      </c>
      <c r="V11" s="13">
        <f t="shared" si="8"/>
        <v>3.1</v>
      </c>
      <c r="W11" s="13">
        <f t="shared" si="9"/>
        <v>3.8</v>
      </c>
      <c r="X11" s="17">
        <f t="shared" si="10"/>
        <v>3.4</v>
      </c>
    </row>
    <row r="12" spans="1:24" ht="12.75">
      <c r="A12" s="8">
        <v>39727</v>
      </c>
      <c r="B12" s="2">
        <v>280</v>
      </c>
      <c r="D12" s="10">
        <v>2</v>
      </c>
      <c r="E12" s="13">
        <v>0</v>
      </c>
      <c r="F12" s="20"/>
      <c r="G12" s="20"/>
      <c r="H12" s="30"/>
      <c r="I12" s="13"/>
      <c r="J12" s="13"/>
      <c r="K12" s="13"/>
      <c r="L12" s="13"/>
      <c r="M12" s="17"/>
      <c r="N12" s="19">
        <f t="shared" si="0"/>
        <v>0</v>
      </c>
      <c r="O12" s="19">
        <f t="shared" si="1"/>
        <v>0.1</v>
      </c>
      <c r="P12" s="19">
        <f t="shared" si="2"/>
        <v>0.2</v>
      </c>
      <c r="Q12" s="19">
        <f t="shared" si="3"/>
        <v>0.3</v>
      </c>
      <c r="R12" s="17">
        <f t="shared" si="4"/>
        <v>0.4</v>
      </c>
      <c r="S12" s="19">
        <f t="shared" si="5"/>
        <v>5.95</v>
      </c>
      <c r="T12" s="19">
        <f t="shared" si="6"/>
        <v>5.95</v>
      </c>
      <c r="U12" s="21">
        <f t="shared" si="7"/>
        <v>3.3</v>
      </c>
      <c r="V12" s="13">
        <f t="shared" si="8"/>
        <v>3.1</v>
      </c>
      <c r="W12" s="13">
        <f t="shared" si="9"/>
        <v>3.8</v>
      </c>
      <c r="X12" s="17">
        <f t="shared" si="10"/>
        <v>3.4</v>
      </c>
    </row>
    <row r="13" spans="1:24" ht="12.75">
      <c r="A13" s="8">
        <v>39728</v>
      </c>
      <c r="B13" s="2">
        <v>281</v>
      </c>
      <c r="D13" s="10">
        <v>0</v>
      </c>
      <c r="E13" s="13">
        <v>0</v>
      </c>
      <c r="F13" s="20"/>
      <c r="G13" s="20"/>
      <c r="H13" s="30"/>
      <c r="I13" s="13"/>
      <c r="J13" s="13"/>
      <c r="K13" s="13"/>
      <c r="L13" s="13"/>
      <c r="M13" s="17"/>
      <c r="N13" s="19">
        <f t="shared" si="0"/>
        <v>0</v>
      </c>
      <c r="O13" s="19">
        <f t="shared" si="1"/>
        <v>0.1</v>
      </c>
      <c r="P13" s="19">
        <f t="shared" si="2"/>
        <v>0.2</v>
      </c>
      <c r="Q13" s="19">
        <f t="shared" si="3"/>
        <v>0.3</v>
      </c>
      <c r="R13" s="17">
        <f t="shared" si="4"/>
        <v>0.4</v>
      </c>
      <c r="S13" s="19">
        <f t="shared" si="5"/>
        <v>5.95</v>
      </c>
      <c r="T13" s="19">
        <f t="shared" si="6"/>
        <v>5.95</v>
      </c>
      <c r="U13" s="21">
        <f t="shared" si="7"/>
        <v>3.3</v>
      </c>
      <c r="V13" s="13">
        <f t="shared" si="8"/>
        <v>3.1</v>
      </c>
      <c r="W13" s="13">
        <f t="shared" si="9"/>
        <v>3.8</v>
      </c>
      <c r="X13" s="17">
        <f t="shared" si="10"/>
        <v>3.4</v>
      </c>
    </row>
    <row r="14" spans="1:24" ht="12.75">
      <c r="A14" s="8">
        <v>39729</v>
      </c>
      <c r="B14" s="2">
        <v>282</v>
      </c>
      <c r="D14" s="10">
        <v>0</v>
      </c>
      <c r="E14" s="13">
        <v>0</v>
      </c>
      <c r="F14" s="20"/>
      <c r="G14" s="20"/>
      <c r="H14" s="30"/>
      <c r="I14" s="13"/>
      <c r="J14" s="13"/>
      <c r="K14" s="13"/>
      <c r="L14" s="13"/>
      <c r="M14" s="17"/>
      <c r="N14" s="19">
        <f t="shared" si="0"/>
        <v>0</v>
      </c>
      <c r="O14" s="19">
        <f t="shared" si="1"/>
        <v>0.1</v>
      </c>
      <c r="P14" s="19">
        <f t="shared" si="2"/>
        <v>0.2</v>
      </c>
      <c r="Q14" s="19">
        <f t="shared" si="3"/>
        <v>0.3</v>
      </c>
      <c r="R14" s="17">
        <f t="shared" si="4"/>
        <v>0.4</v>
      </c>
      <c r="S14" s="19">
        <f t="shared" si="5"/>
        <v>5.95</v>
      </c>
      <c r="T14" s="19">
        <f t="shared" si="6"/>
        <v>5.95</v>
      </c>
      <c r="U14" s="21">
        <f t="shared" si="7"/>
        <v>3.3</v>
      </c>
      <c r="V14" s="13">
        <f t="shared" si="8"/>
        <v>3.1</v>
      </c>
      <c r="W14" s="13">
        <f t="shared" si="9"/>
        <v>3.8</v>
      </c>
      <c r="X14" s="17">
        <f t="shared" si="10"/>
        <v>3.4</v>
      </c>
    </row>
    <row r="15" spans="1:24" ht="12.75">
      <c r="A15" s="8">
        <v>39730</v>
      </c>
      <c r="B15" s="2">
        <v>283</v>
      </c>
      <c r="D15" s="10">
        <v>0</v>
      </c>
      <c r="E15" s="13">
        <v>0</v>
      </c>
      <c r="F15" s="20"/>
      <c r="G15" s="20"/>
      <c r="H15" s="30"/>
      <c r="I15" s="13"/>
      <c r="J15" s="13"/>
      <c r="K15" s="13"/>
      <c r="L15" s="13"/>
      <c r="M15" s="17"/>
      <c r="N15" s="19">
        <f t="shared" si="0"/>
        <v>0</v>
      </c>
      <c r="O15" s="19">
        <f t="shared" si="1"/>
        <v>0.1</v>
      </c>
      <c r="P15" s="19">
        <f t="shared" si="2"/>
        <v>0.2</v>
      </c>
      <c r="Q15" s="19">
        <f t="shared" si="3"/>
        <v>0.3</v>
      </c>
      <c r="R15" s="17">
        <f t="shared" si="4"/>
        <v>0.4</v>
      </c>
      <c r="S15" s="19">
        <f t="shared" si="5"/>
        <v>5.95</v>
      </c>
      <c r="T15" s="19">
        <f t="shared" si="6"/>
        <v>5.95</v>
      </c>
      <c r="U15" s="21">
        <f t="shared" si="7"/>
        <v>3.3</v>
      </c>
      <c r="V15" s="13">
        <f t="shared" si="8"/>
        <v>3.1</v>
      </c>
      <c r="W15" s="13">
        <f t="shared" si="9"/>
        <v>3.8</v>
      </c>
      <c r="X15" s="17">
        <f t="shared" si="10"/>
        <v>3.4</v>
      </c>
    </row>
    <row r="16" spans="1:24" ht="12.75">
      <c r="A16" s="8">
        <v>39731</v>
      </c>
      <c r="B16" s="2">
        <v>284</v>
      </c>
      <c r="D16" s="10">
        <v>0</v>
      </c>
      <c r="E16" s="13">
        <v>0</v>
      </c>
      <c r="F16" s="20"/>
      <c r="G16" s="20"/>
      <c r="H16" s="30"/>
      <c r="I16" s="13"/>
      <c r="J16" s="13"/>
      <c r="K16" s="13"/>
      <c r="L16" s="13"/>
      <c r="M16" s="17"/>
      <c r="N16" s="19">
        <f t="shared" si="0"/>
        <v>0</v>
      </c>
      <c r="O16" s="19">
        <f t="shared" si="1"/>
        <v>0.1</v>
      </c>
      <c r="P16" s="19">
        <f t="shared" si="2"/>
        <v>0.2</v>
      </c>
      <c r="Q16" s="19">
        <f t="shared" si="3"/>
        <v>0.3</v>
      </c>
      <c r="R16" s="17">
        <f t="shared" si="4"/>
        <v>0.4</v>
      </c>
      <c r="S16" s="19">
        <f t="shared" si="5"/>
        <v>5.95</v>
      </c>
      <c r="T16" s="19">
        <f t="shared" si="6"/>
        <v>5.95</v>
      </c>
      <c r="U16" s="21">
        <f t="shared" si="7"/>
        <v>3.3</v>
      </c>
      <c r="V16" s="13">
        <f t="shared" si="8"/>
        <v>3.1</v>
      </c>
      <c r="W16" s="13">
        <f t="shared" si="9"/>
        <v>3.8</v>
      </c>
      <c r="X16" s="17">
        <f t="shared" si="10"/>
        <v>3.4</v>
      </c>
    </row>
    <row r="17" spans="1:24" ht="12.75">
      <c r="A17" s="8">
        <v>39732</v>
      </c>
      <c r="B17" s="2">
        <v>285</v>
      </c>
      <c r="C17" s="2">
        <v>1</v>
      </c>
      <c r="D17" s="10">
        <v>42</v>
      </c>
      <c r="E17" s="13">
        <v>0.7</v>
      </c>
      <c r="F17" s="20"/>
      <c r="G17" s="20"/>
      <c r="H17" s="30"/>
      <c r="I17" s="13"/>
      <c r="J17" s="13"/>
      <c r="K17" s="13"/>
      <c r="L17" s="13"/>
      <c r="M17" s="17"/>
      <c r="N17" s="19">
        <f>(E17-0)*-1</f>
        <v>-0.7</v>
      </c>
      <c r="O17" s="19">
        <f>(0.1-E17)</f>
        <v>-0.6</v>
      </c>
      <c r="P17" s="19">
        <f>0.2-E17</f>
        <v>-0.49999999999999994</v>
      </c>
      <c r="Q17" s="19">
        <f>0.3-E17</f>
        <v>-0.39999999999999997</v>
      </c>
      <c r="R17" s="17">
        <f>0.4-E17</f>
        <v>-0.29999999999999993</v>
      </c>
      <c r="S17" s="19">
        <f t="shared" si="5"/>
        <v>5.25</v>
      </c>
      <c r="T17" s="19">
        <f t="shared" si="6"/>
        <v>5.25</v>
      </c>
      <c r="U17" s="21">
        <f t="shared" si="7"/>
        <v>2.5999999999999996</v>
      </c>
      <c r="V17" s="13">
        <f t="shared" si="8"/>
        <v>2.4000000000000004</v>
      </c>
      <c r="W17" s="13">
        <f t="shared" si="9"/>
        <v>3.0999999999999996</v>
      </c>
      <c r="X17" s="17">
        <f t="shared" si="10"/>
        <v>2.7</v>
      </c>
    </row>
    <row r="18" spans="1:24" ht="12.75">
      <c r="A18" s="8">
        <v>39733</v>
      </c>
      <c r="B18" s="2">
        <v>286</v>
      </c>
      <c r="D18" s="10">
        <v>2</v>
      </c>
      <c r="E18" s="13">
        <v>0.07</v>
      </c>
      <c r="F18" s="20"/>
      <c r="G18" s="20"/>
      <c r="H18" s="30"/>
      <c r="I18" s="13"/>
      <c r="J18" s="13"/>
      <c r="K18" s="13"/>
      <c r="L18" s="13"/>
      <c r="M18" s="17"/>
      <c r="N18" s="19">
        <f aca="true" t="shared" si="11" ref="N18:N81">(E18-0)*-1</f>
        <v>-0.07</v>
      </c>
      <c r="O18" s="19">
        <f aca="true" t="shared" si="12" ref="O18:O81">(0.1-E18)</f>
        <v>0.03</v>
      </c>
      <c r="P18" s="19">
        <f aca="true" t="shared" si="13" ref="P18:P81">0.2-E18</f>
        <v>0.13</v>
      </c>
      <c r="Q18" s="19">
        <f aca="true" t="shared" si="14" ref="Q18:Q81">0.3-E18</f>
        <v>0.22999999999999998</v>
      </c>
      <c r="R18" s="17">
        <f aca="true" t="shared" si="15" ref="R18:R81">0.4-E18</f>
        <v>0.33</v>
      </c>
      <c r="S18" s="19">
        <f t="shared" si="5"/>
        <v>5.88</v>
      </c>
      <c r="T18" s="19">
        <f t="shared" si="6"/>
        <v>5.88</v>
      </c>
      <c r="U18" s="21">
        <f t="shared" si="7"/>
        <v>3.23</v>
      </c>
      <c r="V18" s="13">
        <f t="shared" si="8"/>
        <v>3.0300000000000002</v>
      </c>
      <c r="W18" s="13">
        <f t="shared" si="9"/>
        <v>3.73</v>
      </c>
      <c r="X18" s="17">
        <f t="shared" si="10"/>
        <v>3.33</v>
      </c>
    </row>
    <row r="19" spans="1:24" ht="12.75">
      <c r="A19" s="8">
        <v>39734</v>
      </c>
      <c r="B19" s="2">
        <v>287</v>
      </c>
      <c r="D19" s="10">
        <v>0</v>
      </c>
      <c r="E19" s="13">
        <v>0.06</v>
      </c>
      <c r="F19" s="20"/>
      <c r="G19" s="20"/>
      <c r="H19" s="30"/>
      <c r="I19" s="13"/>
      <c r="J19" s="13"/>
      <c r="K19" s="13"/>
      <c r="L19" s="13"/>
      <c r="M19" s="17"/>
      <c r="N19" s="19">
        <f t="shared" si="11"/>
        <v>-0.06</v>
      </c>
      <c r="O19" s="19">
        <f t="shared" si="12"/>
        <v>0.04000000000000001</v>
      </c>
      <c r="P19" s="19">
        <f t="shared" si="13"/>
        <v>0.14</v>
      </c>
      <c r="Q19" s="19">
        <f t="shared" si="14"/>
        <v>0.24</v>
      </c>
      <c r="R19" s="17">
        <f t="shared" si="15"/>
        <v>0.34</v>
      </c>
      <c r="S19" s="19">
        <f t="shared" si="5"/>
        <v>5.890000000000001</v>
      </c>
      <c r="T19" s="19">
        <f t="shared" si="6"/>
        <v>5.890000000000001</v>
      </c>
      <c r="U19" s="21">
        <f t="shared" si="7"/>
        <v>3.2399999999999998</v>
      </c>
      <c r="V19" s="13">
        <f t="shared" si="8"/>
        <v>3.04</v>
      </c>
      <c r="W19" s="13">
        <f t="shared" si="9"/>
        <v>3.7399999999999998</v>
      </c>
      <c r="X19" s="17">
        <f t="shared" si="10"/>
        <v>3.34</v>
      </c>
    </row>
    <row r="20" spans="1:24" ht="12.75">
      <c r="A20" s="8">
        <v>39735</v>
      </c>
      <c r="B20" s="2">
        <v>288</v>
      </c>
      <c r="D20" s="10">
        <v>3</v>
      </c>
      <c r="E20" s="13">
        <v>0.08</v>
      </c>
      <c r="F20" s="20"/>
      <c r="G20" s="20"/>
      <c r="H20" s="30"/>
      <c r="I20" s="13"/>
      <c r="J20" s="13"/>
      <c r="K20" s="13"/>
      <c r="L20" s="13"/>
      <c r="M20" s="17"/>
      <c r="N20" s="19">
        <f t="shared" si="11"/>
        <v>-0.08</v>
      </c>
      <c r="O20" s="19">
        <f t="shared" si="12"/>
        <v>0.020000000000000004</v>
      </c>
      <c r="P20" s="19">
        <f t="shared" si="13"/>
        <v>0.12000000000000001</v>
      </c>
      <c r="Q20" s="19">
        <f t="shared" si="14"/>
        <v>0.21999999999999997</v>
      </c>
      <c r="R20" s="17">
        <f t="shared" si="15"/>
        <v>0.32</v>
      </c>
      <c r="S20" s="19">
        <f t="shared" si="5"/>
        <v>5.87</v>
      </c>
      <c r="T20" s="19">
        <f t="shared" si="6"/>
        <v>5.87</v>
      </c>
      <c r="U20" s="21">
        <f t="shared" si="7"/>
        <v>3.2199999999999998</v>
      </c>
      <c r="V20" s="13">
        <f t="shared" si="8"/>
        <v>3.02</v>
      </c>
      <c r="W20" s="13">
        <f t="shared" si="9"/>
        <v>3.7199999999999998</v>
      </c>
      <c r="X20" s="17">
        <f t="shared" si="10"/>
        <v>3.32</v>
      </c>
    </row>
    <row r="21" spans="1:24" ht="12.75">
      <c r="A21" s="8">
        <v>39736</v>
      </c>
      <c r="B21" s="2">
        <v>289</v>
      </c>
      <c r="D21" s="10">
        <v>0</v>
      </c>
      <c r="E21" s="13">
        <v>0.06</v>
      </c>
      <c r="F21" s="20"/>
      <c r="G21" s="20"/>
      <c r="H21" s="30"/>
      <c r="I21" s="13"/>
      <c r="J21" s="13"/>
      <c r="K21" s="13"/>
      <c r="L21" s="13"/>
      <c r="M21" s="17"/>
      <c r="N21" s="19">
        <f t="shared" si="11"/>
        <v>-0.06</v>
      </c>
      <c r="O21" s="19">
        <f t="shared" si="12"/>
        <v>0.04000000000000001</v>
      </c>
      <c r="P21" s="19">
        <f t="shared" si="13"/>
        <v>0.14</v>
      </c>
      <c r="Q21" s="19">
        <f t="shared" si="14"/>
        <v>0.24</v>
      </c>
      <c r="R21" s="17">
        <f t="shared" si="15"/>
        <v>0.34</v>
      </c>
      <c r="S21" s="19">
        <f t="shared" si="5"/>
        <v>5.890000000000001</v>
      </c>
      <c r="T21" s="19">
        <f t="shared" si="6"/>
        <v>5.890000000000001</v>
      </c>
      <c r="U21" s="21">
        <f t="shared" si="7"/>
        <v>3.2399999999999998</v>
      </c>
      <c r="V21" s="13">
        <f t="shared" si="8"/>
        <v>3.04</v>
      </c>
      <c r="W21" s="13">
        <f t="shared" si="9"/>
        <v>3.7399999999999998</v>
      </c>
      <c r="X21" s="17">
        <f t="shared" si="10"/>
        <v>3.34</v>
      </c>
    </row>
    <row r="22" spans="1:24" ht="12.75">
      <c r="A22" s="8">
        <v>39737</v>
      </c>
      <c r="B22" s="2">
        <v>290</v>
      </c>
      <c r="D22" s="10">
        <v>0</v>
      </c>
      <c r="E22" s="13">
        <v>0.04</v>
      </c>
      <c r="F22" s="20"/>
      <c r="G22" s="20"/>
      <c r="H22" s="30"/>
      <c r="I22" s="13"/>
      <c r="J22" s="13"/>
      <c r="K22" s="13"/>
      <c r="L22" s="13"/>
      <c r="M22" s="17"/>
      <c r="N22" s="19">
        <f t="shared" si="11"/>
        <v>-0.04</v>
      </c>
      <c r="O22" s="19">
        <f t="shared" si="12"/>
        <v>0.060000000000000005</v>
      </c>
      <c r="P22" s="19">
        <f t="shared" si="13"/>
        <v>0.16</v>
      </c>
      <c r="Q22" s="19">
        <f t="shared" si="14"/>
        <v>0.26</v>
      </c>
      <c r="R22" s="17">
        <f t="shared" si="15"/>
        <v>0.36000000000000004</v>
      </c>
      <c r="S22" s="19">
        <f t="shared" si="5"/>
        <v>5.91</v>
      </c>
      <c r="T22" s="19">
        <f t="shared" si="6"/>
        <v>5.91</v>
      </c>
      <c r="U22" s="21">
        <f t="shared" si="7"/>
        <v>3.26</v>
      </c>
      <c r="V22" s="13">
        <f t="shared" si="8"/>
        <v>3.06</v>
      </c>
      <c r="W22" s="13">
        <f t="shared" si="9"/>
        <v>3.76</v>
      </c>
      <c r="X22" s="17">
        <f t="shared" si="10"/>
        <v>3.36</v>
      </c>
    </row>
    <row r="23" spans="1:24" ht="12.75">
      <c r="A23" s="8">
        <v>39738</v>
      </c>
      <c r="B23" s="2">
        <v>291</v>
      </c>
      <c r="D23" s="10">
        <v>0</v>
      </c>
      <c r="E23" s="13">
        <v>0.03</v>
      </c>
      <c r="F23" s="20"/>
      <c r="G23" s="20"/>
      <c r="H23" s="30"/>
      <c r="I23" s="13"/>
      <c r="J23" s="13"/>
      <c r="K23" s="13"/>
      <c r="L23" s="13"/>
      <c r="M23" s="17"/>
      <c r="N23" s="19">
        <f t="shared" si="11"/>
        <v>-0.03</v>
      </c>
      <c r="O23" s="19">
        <f t="shared" si="12"/>
        <v>0.07</v>
      </c>
      <c r="P23" s="19">
        <f t="shared" si="13"/>
        <v>0.17</v>
      </c>
      <c r="Q23" s="19">
        <f t="shared" si="14"/>
        <v>0.27</v>
      </c>
      <c r="R23" s="17">
        <f t="shared" si="15"/>
        <v>0.37</v>
      </c>
      <c r="S23" s="19">
        <f t="shared" si="5"/>
        <v>5.92</v>
      </c>
      <c r="T23" s="19">
        <f t="shared" si="6"/>
        <v>5.92</v>
      </c>
      <c r="U23" s="21">
        <f t="shared" si="7"/>
        <v>3.27</v>
      </c>
      <c r="V23" s="13">
        <f t="shared" si="8"/>
        <v>3.0700000000000003</v>
      </c>
      <c r="W23" s="13">
        <f t="shared" si="9"/>
        <v>3.77</v>
      </c>
      <c r="X23" s="17">
        <f t="shared" si="10"/>
        <v>3.37</v>
      </c>
    </row>
    <row r="24" spans="1:24" ht="12.75">
      <c r="A24" s="8">
        <v>39739</v>
      </c>
      <c r="B24" s="2">
        <v>292</v>
      </c>
      <c r="D24" s="10">
        <v>0</v>
      </c>
      <c r="E24" s="13">
        <v>0.01</v>
      </c>
      <c r="F24" s="20"/>
      <c r="G24" s="20"/>
      <c r="H24" s="30"/>
      <c r="I24" s="13"/>
      <c r="J24" s="13"/>
      <c r="K24" s="13"/>
      <c r="L24" s="13"/>
      <c r="M24" s="17"/>
      <c r="N24" s="19">
        <f t="shared" si="11"/>
        <v>-0.01</v>
      </c>
      <c r="O24" s="19">
        <f t="shared" si="12"/>
        <v>0.09000000000000001</v>
      </c>
      <c r="P24" s="19">
        <f t="shared" si="13"/>
        <v>0.19</v>
      </c>
      <c r="Q24" s="19">
        <f t="shared" si="14"/>
        <v>0.29</v>
      </c>
      <c r="R24" s="17">
        <f t="shared" si="15"/>
        <v>0.39</v>
      </c>
      <c r="S24" s="19">
        <f t="shared" si="5"/>
        <v>5.94</v>
      </c>
      <c r="T24" s="19">
        <f t="shared" si="6"/>
        <v>5.94</v>
      </c>
      <c r="U24" s="21">
        <f t="shared" si="7"/>
        <v>3.29</v>
      </c>
      <c r="V24" s="13">
        <f t="shared" si="8"/>
        <v>3.0900000000000003</v>
      </c>
      <c r="W24" s="13">
        <f t="shared" si="9"/>
        <v>3.79</v>
      </c>
      <c r="X24" s="17">
        <f t="shared" si="10"/>
        <v>3.39</v>
      </c>
    </row>
    <row r="25" spans="1:24" ht="12.75">
      <c r="A25" s="8">
        <v>39740</v>
      </c>
      <c r="B25" s="2">
        <v>293</v>
      </c>
      <c r="D25" s="10">
        <v>0</v>
      </c>
      <c r="E25" s="13">
        <v>0</v>
      </c>
      <c r="F25" s="20"/>
      <c r="G25" s="20"/>
      <c r="H25" s="30"/>
      <c r="I25" s="13"/>
      <c r="J25" s="13"/>
      <c r="K25" s="13"/>
      <c r="L25" s="13"/>
      <c r="M25" s="17"/>
      <c r="N25" s="19">
        <f t="shared" si="11"/>
        <v>0</v>
      </c>
      <c r="O25" s="19">
        <f t="shared" si="12"/>
        <v>0.1</v>
      </c>
      <c r="P25" s="19">
        <f t="shared" si="13"/>
        <v>0.2</v>
      </c>
      <c r="Q25" s="19">
        <f t="shared" si="14"/>
        <v>0.3</v>
      </c>
      <c r="R25" s="17">
        <f t="shared" si="15"/>
        <v>0.4</v>
      </c>
      <c r="S25" s="19">
        <f t="shared" si="5"/>
        <v>5.95</v>
      </c>
      <c r="T25" s="19">
        <f t="shared" si="6"/>
        <v>5.95</v>
      </c>
      <c r="U25" s="21">
        <f t="shared" si="7"/>
        <v>3.3</v>
      </c>
      <c r="V25" s="13">
        <f t="shared" si="8"/>
        <v>3.1</v>
      </c>
      <c r="W25" s="13">
        <f t="shared" si="9"/>
        <v>3.8</v>
      </c>
      <c r="X25" s="17">
        <f t="shared" si="10"/>
        <v>3.4</v>
      </c>
    </row>
    <row r="26" spans="1:24" ht="12.75">
      <c r="A26" s="8">
        <v>39741</v>
      </c>
      <c r="B26" s="2">
        <v>294</v>
      </c>
      <c r="D26" s="10">
        <v>1</v>
      </c>
      <c r="E26" s="13">
        <v>0</v>
      </c>
      <c r="F26" s="20"/>
      <c r="G26" s="20"/>
      <c r="H26" s="30"/>
      <c r="I26" s="13"/>
      <c r="J26" s="13"/>
      <c r="K26" s="13"/>
      <c r="L26" s="13"/>
      <c r="M26" s="17"/>
      <c r="N26" s="19">
        <f t="shared" si="11"/>
        <v>0</v>
      </c>
      <c r="O26" s="19">
        <f t="shared" si="12"/>
        <v>0.1</v>
      </c>
      <c r="P26" s="19">
        <f t="shared" si="13"/>
        <v>0.2</v>
      </c>
      <c r="Q26" s="19">
        <f t="shared" si="14"/>
        <v>0.3</v>
      </c>
      <c r="R26" s="17">
        <f t="shared" si="15"/>
        <v>0.4</v>
      </c>
      <c r="S26" s="19">
        <f t="shared" si="5"/>
        <v>5.95</v>
      </c>
      <c r="T26" s="19">
        <f t="shared" si="6"/>
        <v>5.95</v>
      </c>
      <c r="U26" s="21">
        <f t="shared" si="7"/>
        <v>3.3</v>
      </c>
      <c r="V26" s="13">
        <f t="shared" si="8"/>
        <v>3.1</v>
      </c>
      <c r="W26" s="13">
        <f t="shared" si="9"/>
        <v>3.8</v>
      </c>
      <c r="X26" s="17">
        <f t="shared" si="10"/>
        <v>3.4</v>
      </c>
    </row>
    <row r="27" spans="1:24" ht="12.75">
      <c r="A27" s="8">
        <v>39742</v>
      </c>
      <c r="B27" s="2">
        <v>295</v>
      </c>
      <c r="D27" s="10">
        <v>1</v>
      </c>
      <c r="E27" s="13">
        <v>0</v>
      </c>
      <c r="F27" s="20"/>
      <c r="G27" s="20"/>
      <c r="H27" s="30"/>
      <c r="I27" s="13"/>
      <c r="J27" s="13"/>
      <c r="K27" s="13"/>
      <c r="L27" s="13"/>
      <c r="M27" s="17"/>
      <c r="N27" s="19">
        <f t="shared" si="11"/>
        <v>0</v>
      </c>
      <c r="O27" s="19">
        <f t="shared" si="12"/>
        <v>0.1</v>
      </c>
      <c r="P27" s="19">
        <f t="shared" si="13"/>
        <v>0.2</v>
      </c>
      <c r="Q27" s="19">
        <f t="shared" si="14"/>
        <v>0.3</v>
      </c>
      <c r="R27" s="17">
        <f t="shared" si="15"/>
        <v>0.4</v>
      </c>
      <c r="S27" s="19">
        <f t="shared" si="5"/>
        <v>5.95</v>
      </c>
      <c r="T27" s="19">
        <f t="shared" si="6"/>
        <v>5.95</v>
      </c>
      <c r="U27" s="21">
        <f t="shared" si="7"/>
        <v>3.3</v>
      </c>
      <c r="V27" s="13">
        <f t="shared" si="8"/>
        <v>3.1</v>
      </c>
      <c r="W27" s="13">
        <f t="shared" si="9"/>
        <v>3.8</v>
      </c>
      <c r="X27" s="17">
        <f t="shared" si="10"/>
        <v>3.4</v>
      </c>
    </row>
    <row r="28" spans="1:24" ht="12.75">
      <c r="A28" s="8">
        <v>39743</v>
      </c>
      <c r="B28" s="2">
        <v>296</v>
      </c>
      <c r="D28" s="10">
        <v>0</v>
      </c>
      <c r="E28" s="13">
        <v>0</v>
      </c>
      <c r="F28" s="20"/>
      <c r="G28" s="20"/>
      <c r="H28" s="30"/>
      <c r="I28" s="13"/>
      <c r="J28" s="13"/>
      <c r="K28" s="13"/>
      <c r="L28" s="13"/>
      <c r="M28" s="17"/>
      <c r="N28" s="19">
        <f t="shared" si="11"/>
        <v>0</v>
      </c>
      <c r="O28" s="19">
        <f t="shared" si="12"/>
        <v>0.1</v>
      </c>
      <c r="P28" s="19">
        <f t="shared" si="13"/>
        <v>0.2</v>
      </c>
      <c r="Q28" s="19">
        <f t="shared" si="14"/>
        <v>0.3</v>
      </c>
      <c r="R28" s="17">
        <f t="shared" si="15"/>
        <v>0.4</v>
      </c>
      <c r="S28" s="19">
        <f t="shared" si="5"/>
        <v>5.95</v>
      </c>
      <c r="T28" s="19">
        <f t="shared" si="6"/>
        <v>5.95</v>
      </c>
      <c r="U28" s="21">
        <f t="shared" si="7"/>
        <v>3.3</v>
      </c>
      <c r="V28" s="13">
        <f t="shared" si="8"/>
        <v>3.1</v>
      </c>
      <c r="W28" s="13">
        <f t="shared" si="9"/>
        <v>3.8</v>
      </c>
      <c r="X28" s="17">
        <f t="shared" si="10"/>
        <v>3.4</v>
      </c>
    </row>
    <row r="29" spans="1:24" ht="12.75">
      <c r="A29" s="8">
        <v>39744</v>
      </c>
      <c r="B29" s="2">
        <v>297</v>
      </c>
      <c r="D29" s="10">
        <v>0</v>
      </c>
      <c r="E29" s="13">
        <v>0</v>
      </c>
      <c r="F29" s="20"/>
      <c r="G29" s="20"/>
      <c r="H29" s="30"/>
      <c r="I29" s="13"/>
      <c r="J29" s="13"/>
      <c r="K29" s="13"/>
      <c r="L29" s="13"/>
      <c r="M29" s="17"/>
      <c r="N29" s="19">
        <f t="shared" si="11"/>
        <v>0</v>
      </c>
      <c r="O29" s="19">
        <f t="shared" si="12"/>
        <v>0.1</v>
      </c>
      <c r="P29" s="19">
        <f t="shared" si="13"/>
        <v>0.2</v>
      </c>
      <c r="Q29" s="19">
        <f t="shared" si="14"/>
        <v>0.3</v>
      </c>
      <c r="R29" s="17">
        <f t="shared" si="15"/>
        <v>0.4</v>
      </c>
      <c r="S29" s="19">
        <f t="shared" si="5"/>
        <v>5.95</v>
      </c>
      <c r="T29" s="19">
        <f t="shared" si="6"/>
        <v>5.95</v>
      </c>
      <c r="U29" s="21">
        <f t="shared" si="7"/>
        <v>3.3</v>
      </c>
      <c r="V29" s="13">
        <f t="shared" si="8"/>
        <v>3.1</v>
      </c>
      <c r="W29" s="13">
        <f t="shared" si="9"/>
        <v>3.8</v>
      </c>
      <c r="X29" s="17">
        <f t="shared" si="10"/>
        <v>3.4</v>
      </c>
    </row>
    <row r="30" spans="1:24" ht="12.75">
      <c r="A30" s="8">
        <v>39745</v>
      </c>
      <c r="B30" s="2">
        <v>298</v>
      </c>
      <c r="D30" s="10">
        <v>0</v>
      </c>
      <c r="E30" s="13">
        <v>0</v>
      </c>
      <c r="F30" s="20"/>
      <c r="G30" s="20"/>
      <c r="H30" s="30"/>
      <c r="I30" s="13"/>
      <c r="J30" s="13"/>
      <c r="K30" s="13"/>
      <c r="L30" s="13"/>
      <c r="M30" s="17"/>
      <c r="N30" s="19">
        <f t="shared" si="11"/>
        <v>0</v>
      </c>
      <c r="O30" s="19">
        <f t="shared" si="12"/>
        <v>0.1</v>
      </c>
      <c r="P30" s="19">
        <f t="shared" si="13"/>
        <v>0.2</v>
      </c>
      <c r="Q30" s="19">
        <f t="shared" si="14"/>
        <v>0.3</v>
      </c>
      <c r="R30" s="17">
        <f t="shared" si="15"/>
        <v>0.4</v>
      </c>
      <c r="S30" s="19">
        <f t="shared" si="5"/>
        <v>5.95</v>
      </c>
      <c r="T30" s="19">
        <f t="shared" si="6"/>
        <v>5.95</v>
      </c>
      <c r="U30" s="21">
        <f t="shared" si="7"/>
        <v>3.3</v>
      </c>
      <c r="V30" s="13">
        <f t="shared" si="8"/>
        <v>3.1</v>
      </c>
      <c r="W30" s="13">
        <f t="shared" si="9"/>
        <v>3.8</v>
      </c>
      <c r="X30" s="17">
        <f t="shared" si="10"/>
        <v>3.4</v>
      </c>
    </row>
    <row r="31" spans="1:24" ht="12.75">
      <c r="A31" s="8">
        <v>39746</v>
      </c>
      <c r="B31" s="2">
        <v>299</v>
      </c>
      <c r="D31" s="10">
        <v>0</v>
      </c>
      <c r="E31" s="13">
        <v>0</v>
      </c>
      <c r="F31" s="20"/>
      <c r="G31" s="20"/>
      <c r="H31" s="30"/>
      <c r="I31" s="13"/>
      <c r="J31" s="13"/>
      <c r="K31" s="13"/>
      <c r="L31" s="13"/>
      <c r="M31" s="17"/>
      <c r="N31" s="19">
        <f t="shared" si="11"/>
        <v>0</v>
      </c>
      <c r="O31" s="19">
        <f t="shared" si="12"/>
        <v>0.1</v>
      </c>
      <c r="P31" s="19">
        <f t="shared" si="13"/>
        <v>0.2</v>
      </c>
      <c r="Q31" s="19">
        <f t="shared" si="14"/>
        <v>0.3</v>
      </c>
      <c r="R31" s="17">
        <f t="shared" si="15"/>
        <v>0.4</v>
      </c>
      <c r="S31" s="19">
        <f t="shared" si="5"/>
        <v>5.95</v>
      </c>
      <c r="T31" s="19">
        <f t="shared" si="6"/>
        <v>5.95</v>
      </c>
      <c r="U31" s="21">
        <f t="shared" si="7"/>
        <v>3.3</v>
      </c>
      <c r="V31" s="13">
        <f t="shared" si="8"/>
        <v>3.1</v>
      </c>
      <c r="W31" s="13">
        <f t="shared" si="9"/>
        <v>3.8</v>
      </c>
      <c r="X31" s="17">
        <f t="shared" si="10"/>
        <v>3.4</v>
      </c>
    </row>
    <row r="32" spans="1:24" ht="12.75">
      <c r="A32" s="8">
        <v>39747</v>
      </c>
      <c r="B32" s="2">
        <v>300</v>
      </c>
      <c r="D32" s="10">
        <v>0</v>
      </c>
      <c r="E32" s="13">
        <v>0</v>
      </c>
      <c r="F32" s="20"/>
      <c r="G32" s="20"/>
      <c r="H32" s="30"/>
      <c r="I32" s="13"/>
      <c r="J32" s="13"/>
      <c r="K32" s="13"/>
      <c r="L32" s="13"/>
      <c r="M32" s="17"/>
      <c r="N32" s="19">
        <f t="shared" si="11"/>
        <v>0</v>
      </c>
      <c r="O32" s="19">
        <f t="shared" si="12"/>
        <v>0.1</v>
      </c>
      <c r="P32" s="19">
        <f t="shared" si="13"/>
        <v>0.2</v>
      </c>
      <c r="Q32" s="19">
        <f t="shared" si="14"/>
        <v>0.3</v>
      </c>
      <c r="R32" s="17">
        <f t="shared" si="15"/>
        <v>0.4</v>
      </c>
      <c r="S32" s="19">
        <f t="shared" si="5"/>
        <v>5.95</v>
      </c>
      <c r="T32" s="19">
        <f t="shared" si="6"/>
        <v>5.95</v>
      </c>
      <c r="U32" s="21">
        <f t="shared" si="7"/>
        <v>3.3</v>
      </c>
      <c r="V32" s="13">
        <f t="shared" si="8"/>
        <v>3.1</v>
      </c>
      <c r="W32" s="13">
        <f t="shared" si="9"/>
        <v>3.8</v>
      </c>
      <c r="X32" s="17">
        <f t="shared" si="10"/>
        <v>3.4</v>
      </c>
    </row>
    <row r="33" spans="1:24" ht="12.75">
      <c r="A33" s="8">
        <v>39748</v>
      </c>
      <c r="B33" s="2">
        <v>301</v>
      </c>
      <c r="D33" s="10">
        <v>0</v>
      </c>
      <c r="E33" s="13">
        <v>0</v>
      </c>
      <c r="F33" s="20"/>
      <c r="G33" s="20"/>
      <c r="H33" s="30"/>
      <c r="I33" s="13"/>
      <c r="J33" s="13"/>
      <c r="K33" s="13"/>
      <c r="L33" s="13"/>
      <c r="M33" s="17"/>
      <c r="N33" s="19">
        <f t="shared" si="11"/>
        <v>0</v>
      </c>
      <c r="O33" s="19">
        <f t="shared" si="12"/>
        <v>0.1</v>
      </c>
      <c r="P33" s="19">
        <f t="shared" si="13"/>
        <v>0.2</v>
      </c>
      <c r="Q33" s="19">
        <f t="shared" si="14"/>
        <v>0.3</v>
      </c>
      <c r="R33" s="17">
        <f t="shared" si="15"/>
        <v>0.4</v>
      </c>
      <c r="S33" s="19">
        <f t="shared" si="5"/>
        <v>5.95</v>
      </c>
      <c r="T33" s="19">
        <f t="shared" si="6"/>
        <v>5.95</v>
      </c>
      <c r="U33" s="21">
        <f t="shared" si="7"/>
        <v>3.3</v>
      </c>
      <c r="V33" s="13">
        <f t="shared" si="8"/>
        <v>3.1</v>
      </c>
      <c r="W33" s="13">
        <f t="shared" si="9"/>
        <v>3.8</v>
      </c>
      <c r="X33" s="17">
        <f t="shared" si="10"/>
        <v>3.4</v>
      </c>
    </row>
    <row r="34" spans="1:24" ht="12.75">
      <c r="A34" s="8">
        <v>39749</v>
      </c>
      <c r="B34" s="2">
        <v>302</v>
      </c>
      <c r="D34" s="10">
        <v>0</v>
      </c>
      <c r="E34" s="13">
        <v>0</v>
      </c>
      <c r="F34" s="20"/>
      <c r="G34" s="20"/>
      <c r="H34" s="30"/>
      <c r="I34" s="13"/>
      <c r="J34" s="13"/>
      <c r="K34" s="13"/>
      <c r="L34" s="13"/>
      <c r="M34" s="17"/>
      <c r="N34" s="19">
        <f t="shared" si="11"/>
        <v>0</v>
      </c>
      <c r="O34" s="19">
        <f t="shared" si="12"/>
        <v>0.1</v>
      </c>
      <c r="P34" s="19">
        <f t="shared" si="13"/>
        <v>0.2</v>
      </c>
      <c r="Q34" s="19">
        <f t="shared" si="14"/>
        <v>0.3</v>
      </c>
      <c r="R34" s="17">
        <f t="shared" si="15"/>
        <v>0.4</v>
      </c>
      <c r="S34" s="19">
        <f t="shared" si="5"/>
        <v>5.95</v>
      </c>
      <c r="T34" s="19">
        <f t="shared" si="6"/>
        <v>5.95</v>
      </c>
      <c r="U34" s="21">
        <f t="shared" si="7"/>
        <v>3.3</v>
      </c>
      <c r="V34" s="13">
        <f t="shared" si="8"/>
        <v>3.1</v>
      </c>
      <c r="W34" s="13">
        <f t="shared" si="9"/>
        <v>3.8</v>
      </c>
      <c r="X34" s="17">
        <f t="shared" si="10"/>
        <v>3.4</v>
      </c>
    </row>
    <row r="35" spans="1:24" ht="12.75">
      <c r="A35" s="8">
        <v>39750</v>
      </c>
      <c r="B35" s="2">
        <v>303</v>
      </c>
      <c r="D35" s="10">
        <v>0</v>
      </c>
      <c r="E35" s="13">
        <v>0</v>
      </c>
      <c r="F35" s="20"/>
      <c r="G35" s="20"/>
      <c r="H35" s="30"/>
      <c r="I35" s="13"/>
      <c r="J35" s="13"/>
      <c r="K35" s="13"/>
      <c r="L35" s="13"/>
      <c r="M35" s="17"/>
      <c r="N35" s="19">
        <f t="shared" si="11"/>
        <v>0</v>
      </c>
      <c r="O35" s="19">
        <f t="shared" si="12"/>
        <v>0.1</v>
      </c>
      <c r="P35" s="19">
        <f t="shared" si="13"/>
        <v>0.2</v>
      </c>
      <c r="Q35" s="19">
        <f t="shared" si="14"/>
        <v>0.3</v>
      </c>
      <c r="R35" s="17">
        <f t="shared" si="15"/>
        <v>0.4</v>
      </c>
      <c r="S35" s="19">
        <f t="shared" si="5"/>
        <v>5.95</v>
      </c>
      <c r="T35" s="19">
        <f t="shared" si="6"/>
        <v>5.95</v>
      </c>
      <c r="U35" s="21">
        <f t="shared" si="7"/>
        <v>3.3</v>
      </c>
      <c r="V35" s="13">
        <f t="shared" si="8"/>
        <v>3.1</v>
      </c>
      <c r="W35" s="13">
        <f t="shared" si="9"/>
        <v>3.8</v>
      </c>
      <c r="X35" s="17">
        <f t="shared" si="10"/>
        <v>3.4</v>
      </c>
    </row>
    <row r="36" spans="1:24" ht="12.75">
      <c r="A36" s="8">
        <v>39751</v>
      </c>
      <c r="B36" s="2">
        <v>304</v>
      </c>
      <c r="D36" s="10">
        <v>0</v>
      </c>
      <c r="E36" s="13">
        <v>0</v>
      </c>
      <c r="F36" s="20"/>
      <c r="G36" s="20"/>
      <c r="H36" s="30"/>
      <c r="I36" s="13"/>
      <c r="J36" s="13"/>
      <c r="K36" s="13"/>
      <c r="L36" s="13"/>
      <c r="M36" s="17"/>
      <c r="N36" s="19">
        <f t="shared" si="11"/>
        <v>0</v>
      </c>
      <c r="O36" s="19">
        <f t="shared" si="12"/>
        <v>0.1</v>
      </c>
      <c r="P36" s="19">
        <f t="shared" si="13"/>
        <v>0.2</v>
      </c>
      <c r="Q36" s="19">
        <f t="shared" si="14"/>
        <v>0.3</v>
      </c>
      <c r="R36" s="17">
        <f t="shared" si="15"/>
        <v>0.4</v>
      </c>
      <c r="S36" s="19">
        <f t="shared" si="5"/>
        <v>5.95</v>
      </c>
      <c r="T36" s="19">
        <f t="shared" si="6"/>
        <v>5.95</v>
      </c>
      <c r="U36" s="21">
        <f t="shared" si="7"/>
        <v>3.3</v>
      </c>
      <c r="V36" s="13">
        <f t="shared" si="8"/>
        <v>3.1</v>
      </c>
      <c r="W36" s="13">
        <f t="shared" si="9"/>
        <v>3.8</v>
      </c>
      <c r="X36" s="17">
        <f t="shared" si="10"/>
        <v>3.4</v>
      </c>
    </row>
    <row r="37" spans="1:24" ht="12.75">
      <c r="A37" s="8">
        <v>39752</v>
      </c>
      <c r="B37" s="2">
        <v>305</v>
      </c>
      <c r="D37" s="10">
        <v>0</v>
      </c>
      <c r="E37" s="13">
        <v>0</v>
      </c>
      <c r="F37" s="20"/>
      <c r="G37" s="20"/>
      <c r="H37" s="30"/>
      <c r="I37" s="13"/>
      <c r="J37" s="13"/>
      <c r="K37" s="13"/>
      <c r="L37" s="13"/>
      <c r="M37" s="17"/>
      <c r="N37" s="19">
        <f t="shared" si="11"/>
        <v>0</v>
      </c>
      <c r="O37" s="19">
        <f t="shared" si="12"/>
        <v>0.1</v>
      </c>
      <c r="P37" s="19">
        <f t="shared" si="13"/>
        <v>0.2</v>
      </c>
      <c r="Q37" s="19">
        <f t="shared" si="14"/>
        <v>0.3</v>
      </c>
      <c r="R37" s="17">
        <f t="shared" si="15"/>
        <v>0.4</v>
      </c>
      <c r="S37" s="19">
        <f t="shared" si="5"/>
        <v>5.95</v>
      </c>
      <c r="T37" s="19">
        <f t="shared" si="6"/>
        <v>5.95</v>
      </c>
      <c r="U37" s="21">
        <f t="shared" si="7"/>
        <v>3.3</v>
      </c>
      <c r="V37" s="13">
        <f t="shared" si="8"/>
        <v>3.1</v>
      </c>
      <c r="W37" s="13">
        <f t="shared" si="9"/>
        <v>3.8</v>
      </c>
      <c r="X37" s="17">
        <f t="shared" si="10"/>
        <v>3.4</v>
      </c>
    </row>
    <row r="38" spans="1:24" ht="12.75">
      <c r="A38" s="8">
        <v>39753</v>
      </c>
      <c r="B38" s="2">
        <v>306</v>
      </c>
      <c r="D38" s="10">
        <v>0</v>
      </c>
      <c r="E38" s="13">
        <v>0</v>
      </c>
      <c r="F38" s="20"/>
      <c r="G38" s="20"/>
      <c r="H38" s="30"/>
      <c r="I38" s="13"/>
      <c r="J38" s="13"/>
      <c r="K38" s="13"/>
      <c r="L38" s="13"/>
      <c r="M38" s="17"/>
      <c r="N38" s="19">
        <f t="shared" si="11"/>
        <v>0</v>
      </c>
      <c r="O38" s="19">
        <f t="shared" si="12"/>
        <v>0.1</v>
      </c>
      <c r="P38" s="19">
        <f t="shared" si="13"/>
        <v>0.2</v>
      </c>
      <c r="Q38" s="19">
        <f t="shared" si="14"/>
        <v>0.3</v>
      </c>
      <c r="R38" s="17">
        <f t="shared" si="15"/>
        <v>0.4</v>
      </c>
      <c r="S38" s="19">
        <f t="shared" si="5"/>
        <v>5.95</v>
      </c>
      <c r="T38" s="19">
        <f t="shared" si="6"/>
        <v>5.95</v>
      </c>
      <c r="U38" s="21">
        <f t="shared" si="7"/>
        <v>3.3</v>
      </c>
      <c r="V38" s="13">
        <f t="shared" si="8"/>
        <v>3.1</v>
      </c>
      <c r="W38" s="13">
        <f t="shared" si="9"/>
        <v>3.8</v>
      </c>
      <c r="X38" s="17">
        <f t="shared" si="10"/>
        <v>3.4</v>
      </c>
    </row>
    <row r="39" spans="1:24" ht="12.75">
      <c r="A39" s="8">
        <v>39754</v>
      </c>
      <c r="B39" s="2">
        <v>307</v>
      </c>
      <c r="D39" s="10">
        <v>5</v>
      </c>
      <c r="E39" s="13">
        <v>0.03</v>
      </c>
      <c r="F39" s="20"/>
      <c r="G39" s="20"/>
      <c r="H39" s="30"/>
      <c r="I39" s="13"/>
      <c r="J39" s="13"/>
      <c r="K39" s="13"/>
      <c r="L39" s="13"/>
      <c r="M39" s="17"/>
      <c r="N39" s="19">
        <f t="shared" si="11"/>
        <v>-0.03</v>
      </c>
      <c r="O39" s="19">
        <f t="shared" si="12"/>
        <v>0.07</v>
      </c>
      <c r="P39" s="19">
        <f t="shared" si="13"/>
        <v>0.17</v>
      </c>
      <c r="Q39" s="19">
        <f t="shared" si="14"/>
        <v>0.27</v>
      </c>
      <c r="R39" s="17">
        <f t="shared" si="15"/>
        <v>0.37</v>
      </c>
      <c r="S39" s="19">
        <f t="shared" si="5"/>
        <v>5.92</v>
      </c>
      <c r="T39" s="19">
        <f t="shared" si="6"/>
        <v>5.92</v>
      </c>
      <c r="U39" s="21">
        <f t="shared" si="7"/>
        <v>3.27</v>
      </c>
      <c r="V39" s="13">
        <f t="shared" si="8"/>
        <v>3.0700000000000003</v>
      </c>
      <c r="W39" s="13">
        <f t="shared" si="9"/>
        <v>3.77</v>
      </c>
      <c r="X39" s="17">
        <f t="shared" si="10"/>
        <v>3.37</v>
      </c>
    </row>
    <row r="40" spans="1:24" ht="12.75">
      <c r="A40" s="8">
        <v>39755</v>
      </c>
      <c r="B40" s="2">
        <v>308</v>
      </c>
      <c r="D40" s="10">
        <v>2</v>
      </c>
      <c r="E40" s="13">
        <v>0.04</v>
      </c>
      <c r="F40" s="20"/>
      <c r="G40" s="20"/>
      <c r="H40" s="30"/>
      <c r="I40" s="13"/>
      <c r="J40" s="13"/>
      <c r="K40" s="13"/>
      <c r="L40" s="13"/>
      <c r="M40" s="17"/>
      <c r="N40" s="19">
        <f t="shared" si="11"/>
        <v>-0.04</v>
      </c>
      <c r="O40" s="19">
        <f t="shared" si="12"/>
        <v>0.060000000000000005</v>
      </c>
      <c r="P40" s="19">
        <f t="shared" si="13"/>
        <v>0.16</v>
      </c>
      <c r="Q40" s="19">
        <f t="shared" si="14"/>
        <v>0.26</v>
      </c>
      <c r="R40" s="17">
        <f t="shared" si="15"/>
        <v>0.36000000000000004</v>
      </c>
      <c r="S40" s="19">
        <f t="shared" si="5"/>
        <v>5.91</v>
      </c>
      <c r="T40" s="19">
        <f t="shared" si="6"/>
        <v>5.91</v>
      </c>
      <c r="U40" s="21">
        <f t="shared" si="7"/>
        <v>3.26</v>
      </c>
      <c r="V40" s="13">
        <f t="shared" si="8"/>
        <v>3.06</v>
      </c>
      <c r="W40" s="13">
        <f t="shared" si="9"/>
        <v>3.76</v>
      </c>
      <c r="X40" s="17">
        <f t="shared" si="10"/>
        <v>3.36</v>
      </c>
    </row>
    <row r="41" spans="1:24" ht="12.75">
      <c r="A41" s="8">
        <v>39756</v>
      </c>
      <c r="B41" s="2">
        <v>309</v>
      </c>
      <c r="D41" s="10">
        <v>17</v>
      </c>
      <c r="E41" s="13">
        <v>0.06</v>
      </c>
      <c r="F41" s="20"/>
      <c r="G41" s="20"/>
      <c r="H41" s="30"/>
      <c r="I41" s="13"/>
      <c r="J41" s="13"/>
      <c r="K41" s="13"/>
      <c r="L41" s="13"/>
      <c r="M41" s="17"/>
      <c r="N41" s="19">
        <f t="shared" si="11"/>
        <v>-0.06</v>
      </c>
      <c r="O41" s="19">
        <f t="shared" si="12"/>
        <v>0.04000000000000001</v>
      </c>
      <c r="P41" s="19">
        <f t="shared" si="13"/>
        <v>0.14</v>
      </c>
      <c r="Q41" s="19">
        <f t="shared" si="14"/>
        <v>0.24</v>
      </c>
      <c r="R41" s="17">
        <f t="shared" si="15"/>
        <v>0.34</v>
      </c>
      <c r="S41" s="19">
        <f t="shared" si="5"/>
        <v>5.890000000000001</v>
      </c>
      <c r="T41" s="19">
        <f t="shared" si="6"/>
        <v>5.890000000000001</v>
      </c>
      <c r="U41" s="21">
        <f t="shared" si="7"/>
        <v>3.2399999999999998</v>
      </c>
      <c r="V41" s="13">
        <f t="shared" si="8"/>
        <v>3.04</v>
      </c>
      <c r="W41" s="13">
        <f t="shared" si="9"/>
        <v>3.7399999999999998</v>
      </c>
      <c r="X41" s="17">
        <f t="shared" si="10"/>
        <v>3.34</v>
      </c>
    </row>
    <row r="42" spans="1:24" ht="12.75">
      <c r="A42" s="8">
        <v>39757</v>
      </c>
      <c r="B42" s="2">
        <v>310</v>
      </c>
      <c r="D42" s="10">
        <v>27</v>
      </c>
      <c r="E42" s="13">
        <v>0.44</v>
      </c>
      <c r="F42" s="20"/>
      <c r="G42" s="20"/>
      <c r="H42" s="30"/>
      <c r="I42" s="13"/>
      <c r="J42" s="13"/>
      <c r="K42" s="13"/>
      <c r="L42" s="13"/>
      <c r="M42" s="17"/>
      <c r="N42" s="19">
        <f t="shared" si="11"/>
        <v>-0.44</v>
      </c>
      <c r="O42" s="19">
        <f t="shared" si="12"/>
        <v>-0.33999999999999997</v>
      </c>
      <c r="P42" s="19">
        <f t="shared" si="13"/>
        <v>-0.24</v>
      </c>
      <c r="Q42" s="19">
        <f t="shared" si="14"/>
        <v>-0.14</v>
      </c>
      <c r="R42" s="17">
        <f t="shared" si="15"/>
        <v>-0.03999999999999998</v>
      </c>
      <c r="S42" s="19">
        <f t="shared" si="5"/>
        <v>5.51</v>
      </c>
      <c r="T42" s="19">
        <f t="shared" si="6"/>
        <v>5.51</v>
      </c>
      <c r="U42" s="21">
        <f t="shared" si="7"/>
        <v>2.86</v>
      </c>
      <c r="V42" s="13">
        <f t="shared" si="8"/>
        <v>2.66</v>
      </c>
      <c r="W42" s="13">
        <f t="shared" si="9"/>
        <v>3.36</v>
      </c>
      <c r="X42" s="17">
        <f t="shared" si="10"/>
        <v>2.96</v>
      </c>
    </row>
    <row r="43" spans="1:24" ht="12.75">
      <c r="A43" s="8">
        <v>39758</v>
      </c>
      <c r="B43" s="2">
        <v>311</v>
      </c>
      <c r="D43" s="10">
        <v>0</v>
      </c>
      <c r="E43" s="13">
        <v>0.45</v>
      </c>
      <c r="F43" s="20"/>
      <c r="G43" s="20"/>
      <c r="H43" s="30"/>
      <c r="I43" s="13"/>
      <c r="J43" s="13"/>
      <c r="K43" s="13"/>
      <c r="L43" s="13"/>
      <c r="M43" s="17"/>
      <c r="N43" s="19">
        <f t="shared" si="11"/>
        <v>-0.45</v>
      </c>
      <c r="O43" s="19">
        <f t="shared" si="12"/>
        <v>-0.35</v>
      </c>
      <c r="P43" s="19">
        <f t="shared" si="13"/>
        <v>-0.25</v>
      </c>
      <c r="Q43" s="19">
        <f t="shared" si="14"/>
        <v>-0.15000000000000002</v>
      </c>
      <c r="R43" s="17">
        <f t="shared" si="15"/>
        <v>-0.04999999999999999</v>
      </c>
      <c r="S43" s="19">
        <f t="shared" si="5"/>
        <v>5.5</v>
      </c>
      <c r="T43" s="19">
        <f t="shared" si="6"/>
        <v>5.5</v>
      </c>
      <c r="U43" s="21">
        <f t="shared" si="7"/>
        <v>2.8499999999999996</v>
      </c>
      <c r="V43" s="13">
        <f t="shared" si="8"/>
        <v>2.65</v>
      </c>
      <c r="W43" s="13">
        <f t="shared" si="9"/>
        <v>3.3499999999999996</v>
      </c>
      <c r="X43" s="17">
        <f t="shared" si="10"/>
        <v>2.9499999999999997</v>
      </c>
    </row>
    <row r="44" spans="1:24" ht="12.75">
      <c r="A44" s="8">
        <v>39759</v>
      </c>
      <c r="B44" s="2">
        <v>312</v>
      </c>
      <c r="D44" s="10">
        <v>0</v>
      </c>
      <c r="E44" s="13">
        <v>0.36</v>
      </c>
      <c r="F44" s="20"/>
      <c r="G44" s="20"/>
      <c r="H44" s="30"/>
      <c r="I44" s="13"/>
      <c r="J44" s="13"/>
      <c r="K44" s="13"/>
      <c r="L44" s="13"/>
      <c r="M44" s="17"/>
      <c r="N44" s="19">
        <f t="shared" si="11"/>
        <v>-0.36</v>
      </c>
      <c r="O44" s="19">
        <f t="shared" si="12"/>
        <v>-0.26</v>
      </c>
      <c r="P44" s="19">
        <f t="shared" si="13"/>
        <v>-0.15999999999999998</v>
      </c>
      <c r="Q44" s="19">
        <f t="shared" si="14"/>
        <v>-0.06</v>
      </c>
      <c r="R44" s="17">
        <f t="shared" si="15"/>
        <v>0.040000000000000036</v>
      </c>
      <c r="S44" s="19">
        <f t="shared" si="5"/>
        <v>5.59</v>
      </c>
      <c r="T44" s="19">
        <f t="shared" si="6"/>
        <v>5.59</v>
      </c>
      <c r="U44" s="21">
        <f t="shared" si="7"/>
        <v>2.94</v>
      </c>
      <c r="V44" s="13">
        <f t="shared" si="8"/>
        <v>2.74</v>
      </c>
      <c r="W44" s="13">
        <f t="shared" si="9"/>
        <v>3.44</v>
      </c>
      <c r="X44" s="17">
        <f t="shared" si="10"/>
        <v>3.04</v>
      </c>
    </row>
    <row r="45" spans="1:24" ht="12.75">
      <c r="A45" s="8">
        <v>39760</v>
      </c>
      <c r="B45" s="2">
        <v>313</v>
      </c>
      <c r="D45" s="10">
        <v>0</v>
      </c>
      <c r="E45" s="13">
        <v>0.31</v>
      </c>
      <c r="F45" s="20"/>
      <c r="G45" s="20"/>
      <c r="H45" s="30"/>
      <c r="I45" s="13"/>
      <c r="J45" s="13"/>
      <c r="K45" s="13"/>
      <c r="L45" s="13"/>
      <c r="M45" s="17"/>
      <c r="N45" s="19">
        <f t="shared" si="11"/>
        <v>-0.31</v>
      </c>
      <c r="O45" s="19">
        <f t="shared" si="12"/>
        <v>-0.21</v>
      </c>
      <c r="P45" s="19">
        <f t="shared" si="13"/>
        <v>-0.10999999999999999</v>
      </c>
      <c r="Q45" s="19">
        <f t="shared" si="14"/>
        <v>-0.010000000000000009</v>
      </c>
      <c r="R45" s="17">
        <f t="shared" si="15"/>
        <v>0.09000000000000002</v>
      </c>
      <c r="S45" s="19">
        <f t="shared" si="5"/>
        <v>5.640000000000001</v>
      </c>
      <c r="T45" s="19">
        <f t="shared" si="6"/>
        <v>5.640000000000001</v>
      </c>
      <c r="U45" s="21">
        <f t="shared" si="7"/>
        <v>2.9899999999999998</v>
      </c>
      <c r="V45" s="13">
        <f t="shared" si="8"/>
        <v>2.79</v>
      </c>
      <c r="W45" s="13">
        <f t="shared" si="9"/>
        <v>3.4899999999999998</v>
      </c>
      <c r="X45" s="17">
        <f t="shared" si="10"/>
        <v>3.09</v>
      </c>
    </row>
    <row r="46" spans="1:24" ht="12.75">
      <c r="A46" s="8">
        <v>39761</v>
      </c>
      <c r="B46" s="2">
        <v>314</v>
      </c>
      <c r="D46" s="10">
        <v>0</v>
      </c>
      <c r="E46" s="13">
        <v>0.28</v>
      </c>
      <c r="F46" s="20"/>
      <c r="G46" s="20"/>
      <c r="H46" s="30"/>
      <c r="I46" s="13"/>
      <c r="J46" s="13"/>
      <c r="K46" s="13"/>
      <c r="L46" s="13"/>
      <c r="M46" s="17"/>
      <c r="N46" s="19">
        <f t="shared" si="11"/>
        <v>-0.28</v>
      </c>
      <c r="O46" s="19">
        <f t="shared" si="12"/>
        <v>-0.18000000000000002</v>
      </c>
      <c r="P46" s="19">
        <f t="shared" si="13"/>
        <v>-0.08000000000000002</v>
      </c>
      <c r="Q46" s="19">
        <f t="shared" si="14"/>
        <v>0.019999999999999962</v>
      </c>
      <c r="R46" s="17">
        <f t="shared" si="15"/>
        <v>0.12</v>
      </c>
      <c r="S46" s="19">
        <f t="shared" si="5"/>
        <v>5.67</v>
      </c>
      <c r="T46" s="19">
        <f t="shared" si="6"/>
        <v>5.67</v>
      </c>
      <c r="U46" s="21">
        <f t="shared" si="7"/>
        <v>3.0199999999999996</v>
      </c>
      <c r="V46" s="13">
        <f t="shared" si="8"/>
        <v>2.8200000000000003</v>
      </c>
      <c r="W46" s="13">
        <f t="shared" si="9"/>
        <v>3.5199999999999996</v>
      </c>
      <c r="X46" s="17">
        <f t="shared" si="10"/>
        <v>3.12</v>
      </c>
    </row>
    <row r="47" spans="1:24" ht="12.75">
      <c r="A47" s="8">
        <v>39762</v>
      </c>
      <c r="B47" s="2">
        <v>315</v>
      </c>
      <c r="D47" s="10">
        <v>6</v>
      </c>
      <c r="E47" s="13">
        <v>0.27</v>
      </c>
      <c r="F47" s="20"/>
      <c r="G47" s="20"/>
      <c r="H47" s="30"/>
      <c r="I47" s="13"/>
      <c r="J47" s="13"/>
      <c r="K47" s="13"/>
      <c r="L47" s="13"/>
      <c r="M47" s="17"/>
      <c r="N47" s="19">
        <f t="shared" si="11"/>
        <v>-0.27</v>
      </c>
      <c r="O47" s="19">
        <f t="shared" si="12"/>
        <v>-0.17</v>
      </c>
      <c r="P47" s="19">
        <f t="shared" si="13"/>
        <v>-0.07</v>
      </c>
      <c r="Q47" s="19">
        <f t="shared" si="14"/>
        <v>0.02999999999999997</v>
      </c>
      <c r="R47" s="17">
        <f t="shared" si="15"/>
        <v>0.13</v>
      </c>
      <c r="S47" s="19">
        <f t="shared" si="5"/>
        <v>5.68</v>
      </c>
      <c r="T47" s="19">
        <f t="shared" si="6"/>
        <v>5.68</v>
      </c>
      <c r="U47" s="21">
        <f t="shared" si="7"/>
        <v>3.03</v>
      </c>
      <c r="V47" s="13">
        <f t="shared" si="8"/>
        <v>2.83</v>
      </c>
      <c r="W47" s="13">
        <f t="shared" si="9"/>
        <v>3.53</v>
      </c>
      <c r="X47" s="17">
        <f t="shared" si="10"/>
        <v>3.13</v>
      </c>
    </row>
    <row r="48" spans="1:24" ht="12.75">
      <c r="A48" s="8">
        <v>39763</v>
      </c>
      <c r="B48" s="2">
        <v>316</v>
      </c>
      <c r="D48" s="10">
        <v>9</v>
      </c>
      <c r="E48" s="13">
        <v>0.51</v>
      </c>
      <c r="F48" s="20"/>
      <c r="G48" s="20"/>
      <c r="H48" s="30"/>
      <c r="I48" s="13"/>
      <c r="J48" s="13"/>
      <c r="K48" s="13"/>
      <c r="L48" s="13"/>
      <c r="M48" s="17"/>
      <c r="N48" s="19">
        <f t="shared" si="11"/>
        <v>-0.51</v>
      </c>
      <c r="O48" s="19">
        <f t="shared" si="12"/>
        <v>-0.41000000000000003</v>
      </c>
      <c r="P48" s="19">
        <f t="shared" si="13"/>
        <v>-0.31</v>
      </c>
      <c r="Q48" s="19">
        <f t="shared" si="14"/>
        <v>-0.21000000000000002</v>
      </c>
      <c r="R48" s="17">
        <f t="shared" si="15"/>
        <v>-0.10999999999999999</v>
      </c>
      <c r="S48" s="19">
        <f t="shared" si="5"/>
        <v>5.44</v>
      </c>
      <c r="T48" s="19">
        <f t="shared" si="6"/>
        <v>5.44</v>
      </c>
      <c r="U48" s="21">
        <f t="shared" si="7"/>
        <v>2.79</v>
      </c>
      <c r="V48" s="13">
        <f t="shared" si="8"/>
        <v>2.59</v>
      </c>
      <c r="W48" s="13">
        <f t="shared" si="9"/>
        <v>3.29</v>
      </c>
      <c r="X48" s="17">
        <f t="shared" si="10"/>
        <v>2.8899999999999997</v>
      </c>
    </row>
    <row r="49" spans="1:24" ht="12.75">
      <c r="A49" s="8">
        <v>39764</v>
      </c>
      <c r="B49" s="2">
        <v>317</v>
      </c>
      <c r="D49" s="10">
        <v>0</v>
      </c>
      <c r="E49" s="13">
        <v>0.42</v>
      </c>
      <c r="F49" s="20"/>
      <c r="G49" s="20"/>
      <c r="H49" s="30"/>
      <c r="I49" s="13"/>
      <c r="J49" s="13"/>
      <c r="K49" s="13"/>
      <c r="L49" s="13"/>
      <c r="M49" s="17"/>
      <c r="N49" s="19">
        <f t="shared" si="11"/>
        <v>-0.42</v>
      </c>
      <c r="O49" s="19">
        <f t="shared" si="12"/>
        <v>-0.31999999999999995</v>
      </c>
      <c r="P49" s="19">
        <f t="shared" si="13"/>
        <v>-0.21999999999999997</v>
      </c>
      <c r="Q49" s="19">
        <f t="shared" si="14"/>
        <v>-0.12</v>
      </c>
      <c r="R49" s="17">
        <f t="shared" si="15"/>
        <v>-0.019999999999999962</v>
      </c>
      <c r="S49" s="19">
        <f t="shared" si="5"/>
        <v>5.53</v>
      </c>
      <c r="T49" s="19">
        <f t="shared" si="6"/>
        <v>5.53</v>
      </c>
      <c r="U49" s="21">
        <f t="shared" si="7"/>
        <v>2.88</v>
      </c>
      <c r="V49" s="13">
        <f t="shared" si="8"/>
        <v>2.68</v>
      </c>
      <c r="W49" s="13">
        <f t="shared" si="9"/>
        <v>3.38</v>
      </c>
      <c r="X49" s="17">
        <f t="shared" si="10"/>
        <v>2.98</v>
      </c>
    </row>
    <row r="50" spans="1:24" ht="12.75">
      <c r="A50" s="8">
        <v>39765</v>
      </c>
      <c r="B50" s="2">
        <v>318</v>
      </c>
      <c r="D50" s="10">
        <v>1</v>
      </c>
      <c r="E50" s="13">
        <v>0.38</v>
      </c>
      <c r="F50" s="20"/>
      <c r="G50" s="20"/>
      <c r="H50" s="30"/>
      <c r="I50" s="13"/>
      <c r="J50" s="13"/>
      <c r="K50" s="13"/>
      <c r="L50" s="13"/>
      <c r="M50" s="17"/>
      <c r="N50" s="19">
        <f t="shared" si="11"/>
        <v>-0.38</v>
      </c>
      <c r="O50" s="19">
        <f t="shared" si="12"/>
        <v>-0.28</v>
      </c>
      <c r="P50" s="19">
        <f t="shared" si="13"/>
        <v>-0.18</v>
      </c>
      <c r="Q50" s="19">
        <f t="shared" si="14"/>
        <v>-0.08000000000000002</v>
      </c>
      <c r="R50" s="17">
        <f t="shared" si="15"/>
        <v>0.020000000000000018</v>
      </c>
      <c r="S50" s="19">
        <f t="shared" si="5"/>
        <v>5.57</v>
      </c>
      <c r="T50" s="19">
        <f t="shared" si="6"/>
        <v>5.57</v>
      </c>
      <c r="U50" s="21">
        <f t="shared" si="7"/>
        <v>2.92</v>
      </c>
      <c r="V50" s="13">
        <f t="shared" si="8"/>
        <v>2.72</v>
      </c>
      <c r="W50" s="13">
        <f t="shared" si="9"/>
        <v>3.42</v>
      </c>
      <c r="X50" s="17">
        <f t="shared" si="10"/>
        <v>3.02</v>
      </c>
    </row>
    <row r="51" spans="1:24" ht="12.75">
      <c r="A51" s="8">
        <v>39766</v>
      </c>
      <c r="B51" s="2">
        <v>319</v>
      </c>
      <c r="D51" s="10">
        <v>0</v>
      </c>
      <c r="E51" s="13">
        <v>0.34</v>
      </c>
      <c r="F51" s="20"/>
      <c r="G51" s="20"/>
      <c r="H51" s="30"/>
      <c r="I51" s="13"/>
      <c r="J51" s="13"/>
      <c r="K51" s="13"/>
      <c r="L51" s="13"/>
      <c r="M51" s="17"/>
      <c r="N51" s="19">
        <f t="shared" si="11"/>
        <v>-0.34</v>
      </c>
      <c r="O51" s="19">
        <f t="shared" si="12"/>
        <v>-0.24000000000000002</v>
      </c>
      <c r="P51" s="19">
        <f t="shared" si="13"/>
        <v>-0.14</v>
      </c>
      <c r="Q51" s="19">
        <f t="shared" si="14"/>
        <v>-0.040000000000000036</v>
      </c>
      <c r="R51" s="17">
        <f t="shared" si="15"/>
        <v>0.06</v>
      </c>
      <c r="S51" s="19">
        <f t="shared" si="5"/>
        <v>5.61</v>
      </c>
      <c r="T51" s="19">
        <f t="shared" si="6"/>
        <v>5.61</v>
      </c>
      <c r="U51" s="21">
        <f t="shared" si="7"/>
        <v>2.96</v>
      </c>
      <c r="V51" s="13">
        <f t="shared" si="8"/>
        <v>2.7600000000000002</v>
      </c>
      <c r="W51" s="13">
        <f t="shared" si="9"/>
        <v>3.46</v>
      </c>
      <c r="X51" s="17">
        <f t="shared" si="10"/>
        <v>3.06</v>
      </c>
    </row>
    <row r="52" spans="1:24" ht="12.75">
      <c r="A52" s="8">
        <v>39767</v>
      </c>
      <c r="B52" s="2">
        <v>320</v>
      </c>
      <c r="D52" s="10">
        <v>0</v>
      </c>
      <c r="E52" s="13">
        <v>0.33</v>
      </c>
      <c r="F52" s="20"/>
      <c r="G52" s="20"/>
      <c r="H52" s="30"/>
      <c r="I52" s="13"/>
      <c r="J52" s="13"/>
      <c r="K52" s="13"/>
      <c r="L52" s="13"/>
      <c r="M52" s="17"/>
      <c r="N52" s="19">
        <f t="shared" si="11"/>
        <v>-0.33</v>
      </c>
      <c r="O52" s="19">
        <f t="shared" si="12"/>
        <v>-0.23</v>
      </c>
      <c r="P52" s="19">
        <f t="shared" si="13"/>
        <v>-0.13</v>
      </c>
      <c r="Q52" s="19">
        <f t="shared" si="14"/>
        <v>-0.030000000000000027</v>
      </c>
      <c r="R52" s="17">
        <f t="shared" si="15"/>
        <v>0.07</v>
      </c>
      <c r="S52" s="19">
        <f t="shared" si="5"/>
        <v>5.62</v>
      </c>
      <c r="T52" s="19">
        <f t="shared" si="6"/>
        <v>5.62</v>
      </c>
      <c r="U52" s="21">
        <f t="shared" si="7"/>
        <v>2.9699999999999998</v>
      </c>
      <c r="V52" s="13">
        <f t="shared" si="8"/>
        <v>2.77</v>
      </c>
      <c r="W52" s="13">
        <f t="shared" si="9"/>
        <v>3.4699999999999998</v>
      </c>
      <c r="X52" s="17">
        <f t="shared" si="10"/>
        <v>3.07</v>
      </c>
    </row>
    <row r="53" spans="1:24" ht="12.75">
      <c r="A53" s="8">
        <v>39768</v>
      </c>
      <c r="B53" s="2">
        <v>321</v>
      </c>
      <c r="D53" s="10">
        <v>0</v>
      </c>
      <c r="E53" s="13">
        <v>0.32</v>
      </c>
      <c r="F53" s="20"/>
      <c r="G53" s="20"/>
      <c r="H53" s="30"/>
      <c r="I53" s="13"/>
      <c r="J53" s="13"/>
      <c r="K53" s="13"/>
      <c r="L53" s="13"/>
      <c r="M53" s="17"/>
      <c r="N53" s="19">
        <f t="shared" si="11"/>
        <v>-0.32</v>
      </c>
      <c r="O53" s="19">
        <f t="shared" si="12"/>
        <v>-0.22</v>
      </c>
      <c r="P53" s="19">
        <f t="shared" si="13"/>
        <v>-0.12</v>
      </c>
      <c r="Q53" s="19">
        <f t="shared" si="14"/>
        <v>-0.020000000000000018</v>
      </c>
      <c r="R53" s="17">
        <f t="shared" si="15"/>
        <v>0.08000000000000002</v>
      </c>
      <c r="S53" s="19">
        <f t="shared" si="5"/>
        <v>5.63</v>
      </c>
      <c r="T53" s="19">
        <f t="shared" si="6"/>
        <v>5.63</v>
      </c>
      <c r="U53" s="21">
        <f t="shared" si="7"/>
        <v>2.98</v>
      </c>
      <c r="V53" s="13">
        <f t="shared" si="8"/>
        <v>2.7800000000000002</v>
      </c>
      <c r="W53" s="13">
        <f t="shared" si="9"/>
        <v>3.48</v>
      </c>
      <c r="X53" s="17">
        <f t="shared" si="10"/>
        <v>3.08</v>
      </c>
    </row>
    <row r="54" spans="1:24" ht="12.75">
      <c r="A54" s="8">
        <v>39769</v>
      </c>
      <c r="B54" s="2">
        <v>322</v>
      </c>
      <c r="D54" s="10">
        <v>0</v>
      </c>
      <c r="E54" s="13">
        <v>0.31</v>
      </c>
      <c r="F54" s="20"/>
      <c r="G54" s="20"/>
      <c r="H54" s="30"/>
      <c r="I54" s="13"/>
      <c r="J54" s="13"/>
      <c r="K54" s="13"/>
      <c r="L54" s="13"/>
      <c r="M54" s="17"/>
      <c r="N54" s="19">
        <f t="shared" si="11"/>
        <v>-0.31</v>
      </c>
      <c r="O54" s="19">
        <f t="shared" si="12"/>
        <v>-0.21</v>
      </c>
      <c r="P54" s="19">
        <f t="shared" si="13"/>
        <v>-0.10999999999999999</v>
      </c>
      <c r="Q54" s="19">
        <f t="shared" si="14"/>
        <v>-0.010000000000000009</v>
      </c>
      <c r="R54" s="17">
        <f t="shared" si="15"/>
        <v>0.09000000000000002</v>
      </c>
      <c r="S54" s="19">
        <f t="shared" si="5"/>
        <v>5.640000000000001</v>
      </c>
      <c r="T54" s="19">
        <f t="shared" si="6"/>
        <v>5.640000000000001</v>
      </c>
      <c r="U54" s="21">
        <f t="shared" si="7"/>
        <v>2.9899999999999998</v>
      </c>
      <c r="V54" s="13">
        <f t="shared" si="8"/>
        <v>2.79</v>
      </c>
      <c r="W54" s="13">
        <f t="shared" si="9"/>
        <v>3.4899999999999998</v>
      </c>
      <c r="X54" s="17">
        <f t="shared" si="10"/>
        <v>3.09</v>
      </c>
    </row>
    <row r="55" spans="1:24" ht="12.75">
      <c r="A55" s="8">
        <v>39770</v>
      </c>
      <c r="B55" s="2">
        <v>323</v>
      </c>
      <c r="D55" s="10">
        <v>0</v>
      </c>
      <c r="E55" s="13">
        <v>0.29</v>
      </c>
      <c r="F55" s="20"/>
      <c r="G55" s="20"/>
      <c r="H55" s="30"/>
      <c r="I55" s="13"/>
      <c r="J55" s="13"/>
      <c r="K55" s="13"/>
      <c r="L55" s="13"/>
      <c r="M55" s="17"/>
      <c r="N55" s="19">
        <f t="shared" si="11"/>
        <v>-0.29</v>
      </c>
      <c r="O55" s="19">
        <f t="shared" si="12"/>
        <v>-0.18999999999999997</v>
      </c>
      <c r="P55" s="19">
        <f t="shared" si="13"/>
        <v>-0.08999999999999997</v>
      </c>
      <c r="Q55" s="19">
        <f t="shared" si="14"/>
        <v>0.010000000000000009</v>
      </c>
      <c r="R55" s="17">
        <f t="shared" si="15"/>
        <v>0.11000000000000004</v>
      </c>
      <c r="S55" s="19">
        <f t="shared" si="5"/>
        <v>5.66</v>
      </c>
      <c r="T55" s="19">
        <f t="shared" si="6"/>
        <v>5.66</v>
      </c>
      <c r="U55" s="21">
        <f t="shared" si="7"/>
        <v>3.01</v>
      </c>
      <c r="V55" s="13">
        <f t="shared" si="8"/>
        <v>2.81</v>
      </c>
      <c r="W55" s="13">
        <f t="shared" si="9"/>
        <v>3.51</v>
      </c>
      <c r="X55" s="17">
        <f t="shared" si="10"/>
        <v>3.11</v>
      </c>
    </row>
    <row r="56" spans="1:24" ht="12.75">
      <c r="A56" s="8">
        <v>39771</v>
      </c>
      <c r="B56" s="2">
        <v>324</v>
      </c>
      <c r="D56" s="10">
        <v>0</v>
      </c>
      <c r="E56" s="13">
        <v>0.29</v>
      </c>
      <c r="F56" s="20"/>
      <c r="G56" s="20"/>
      <c r="H56" s="30"/>
      <c r="I56" s="13"/>
      <c r="J56" s="13"/>
      <c r="K56" s="13"/>
      <c r="L56" s="13"/>
      <c r="M56" s="17"/>
      <c r="N56" s="19">
        <f t="shared" si="11"/>
        <v>-0.29</v>
      </c>
      <c r="O56" s="19">
        <f t="shared" si="12"/>
        <v>-0.18999999999999997</v>
      </c>
      <c r="P56" s="19">
        <f t="shared" si="13"/>
        <v>-0.08999999999999997</v>
      </c>
      <c r="Q56" s="19">
        <f t="shared" si="14"/>
        <v>0.010000000000000009</v>
      </c>
      <c r="R56" s="17">
        <f t="shared" si="15"/>
        <v>0.11000000000000004</v>
      </c>
      <c r="S56" s="19">
        <f t="shared" si="5"/>
        <v>5.66</v>
      </c>
      <c r="T56" s="19">
        <f t="shared" si="6"/>
        <v>5.66</v>
      </c>
      <c r="U56" s="21">
        <f t="shared" si="7"/>
        <v>3.01</v>
      </c>
      <c r="V56" s="13">
        <f t="shared" si="8"/>
        <v>2.81</v>
      </c>
      <c r="W56" s="13">
        <f t="shared" si="9"/>
        <v>3.51</v>
      </c>
      <c r="X56" s="17">
        <f t="shared" si="10"/>
        <v>3.11</v>
      </c>
    </row>
    <row r="57" spans="1:24" ht="12.75">
      <c r="A57" s="8">
        <v>39772</v>
      </c>
      <c r="B57" s="2">
        <v>325</v>
      </c>
      <c r="D57" s="10">
        <v>0</v>
      </c>
      <c r="E57" s="13">
        <v>0.29</v>
      </c>
      <c r="F57" s="20"/>
      <c r="G57" s="20"/>
      <c r="H57" s="30"/>
      <c r="I57" s="13"/>
      <c r="J57" s="13"/>
      <c r="K57" s="13"/>
      <c r="L57" s="13"/>
      <c r="M57" s="17"/>
      <c r="N57" s="19">
        <f t="shared" si="11"/>
        <v>-0.29</v>
      </c>
      <c r="O57" s="19">
        <f t="shared" si="12"/>
        <v>-0.18999999999999997</v>
      </c>
      <c r="P57" s="19">
        <f t="shared" si="13"/>
        <v>-0.08999999999999997</v>
      </c>
      <c r="Q57" s="19">
        <f t="shared" si="14"/>
        <v>0.010000000000000009</v>
      </c>
      <c r="R57" s="17">
        <f t="shared" si="15"/>
        <v>0.11000000000000004</v>
      </c>
      <c r="S57" s="19">
        <f t="shared" si="5"/>
        <v>5.66</v>
      </c>
      <c r="T57" s="19">
        <f t="shared" si="6"/>
        <v>5.66</v>
      </c>
      <c r="U57" s="21">
        <f t="shared" si="7"/>
        <v>3.01</v>
      </c>
      <c r="V57" s="13">
        <f t="shared" si="8"/>
        <v>2.81</v>
      </c>
      <c r="W57" s="13">
        <f t="shared" si="9"/>
        <v>3.51</v>
      </c>
      <c r="X57" s="17">
        <f t="shared" si="10"/>
        <v>3.11</v>
      </c>
    </row>
    <row r="58" spans="1:24" ht="12.75">
      <c r="A58" s="8">
        <v>39773</v>
      </c>
      <c r="B58" s="2">
        <v>326</v>
      </c>
      <c r="D58" s="10">
        <v>0</v>
      </c>
      <c r="E58" s="13">
        <v>0.29</v>
      </c>
      <c r="F58" s="20"/>
      <c r="G58" s="20"/>
      <c r="H58" s="30"/>
      <c r="I58" s="13"/>
      <c r="J58" s="13"/>
      <c r="K58" s="13"/>
      <c r="L58" s="13"/>
      <c r="M58" s="17"/>
      <c r="N58" s="19">
        <f t="shared" si="11"/>
        <v>-0.29</v>
      </c>
      <c r="O58" s="19">
        <f t="shared" si="12"/>
        <v>-0.18999999999999997</v>
      </c>
      <c r="P58" s="19">
        <f t="shared" si="13"/>
        <v>-0.08999999999999997</v>
      </c>
      <c r="Q58" s="19">
        <f t="shared" si="14"/>
        <v>0.010000000000000009</v>
      </c>
      <c r="R58" s="17">
        <f t="shared" si="15"/>
        <v>0.11000000000000004</v>
      </c>
      <c r="S58" s="19">
        <f t="shared" si="5"/>
        <v>5.66</v>
      </c>
      <c r="T58" s="19">
        <f t="shared" si="6"/>
        <v>5.66</v>
      </c>
      <c r="U58" s="21">
        <f t="shared" si="7"/>
        <v>3.01</v>
      </c>
      <c r="V58" s="13">
        <f t="shared" si="8"/>
        <v>2.81</v>
      </c>
      <c r="W58" s="13">
        <f t="shared" si="9"/>
        <v>3.51</v>
      </c>
      <c r="X58" s="17">
        <f t="shared" si="10"/>
        <v>3.11</v>
      </c>
    </row>
    <row r="59" spans="1:24" ht="12.75">
      <c r="A59" s="8">
        <v>39774</v>
      </c>
      <c r="B59" s="2">
        <v>327</v>
      </c>
      <c r="D59" s="10">
        <v>0</v>
      </c>
      <c r="E59" s="13">
        <v>0.29</v>
      </c>
      <c r="F59" s="20"/>
      <c r="G59" s="20"/>
      <c r="H59" s="30"/>
      <c r="I59" s="13"/>
      <c r="J59" s="13"/>
      <c r="K59" s="13"/>
      <c r="L59" s="13"/>
      <c r="M59" s="17"/>
      <c r="N59" s="19">
        <f t="shared" si="11"/>
        <v>-0.29</v>
      </c>
      <c r="O59" s="19">
        <f t="shared" si="12"/>
        <v>-0.18999999999999997</v>
      </c>
      <c r="P59" s="19">
        <f t="shared" si="13"/>
        <v>-0.08999999999999997</v>
      </c>
      <c r="Q59" s="19">
        <f t="shared" si="14"/>
        <v>0.010000000000000009</v>
      </c>
      <c r="R59" s="17">
        <f t="shared" si="15"/>
        <v>0.11000000000000004</v>
      </c>
      <c r="S59" s="19">
        <f t="shared" si="5"/>
        <v>5.66</v>
      </c>
      <c r="T59" s="19">
        <f t="shared" si="6"/>
        <v>5.66</v>
      </c>
      <c r="U59" s="21">
        <f t="shared" si="7"/>
        <v>3.01</v>
      </c>
      <c r="V59" s="13">
        <f t="shared" si="8"/>
        <v>2.81</v>
      </c>
      <c r="W59" s="13">
        <f t="shared" si="9"/>
        <v>3.51</v>
      </c>
      <c r="X59" s="17">
        <f t="shared" si="10"/>
        <v>3.11</v>
      </c>
    </row>
    <row r="60" spans="1:24" ht="12.75">
      <c r="A60" s="8">
        <v>39775</v>
      </c>
      <c r="B60" s="2">
        <v>328</v>
      </c>
      <c r="D60" s="10">
        <v>0</v>
      </c>
      <c r="E60" s="13">
        <v>0.28</v>
      </c>
      <c r="F60" s="20"/>
      <c r="G60" s="20"/>
      <c r="H60" s="30"/>
      <c r="I60" s="13"/>
      <c r="J60" s="13"/>
      <c r="K60" s="13"/>
      <c r="L60" s="13"/>
      <c r="M60" s="17"/>
      <c r="N60" s="19">
        <f t="shared" si="11"/>
        <v>-0.28</v>
      </c>
      <c r="O60" s="19">
        <f t="shared" si="12"/>
        <v>-0.18000000000000002</v>
      </c>
      <c r="P60" s="19">
        <f t="shared" si="13"/>
        <v>-0.08000000000000002</v>
      </c>
      <c r="Q60" s="19">
        <f t="shared" si="14"/>
        <v>0.019999999999999962</v>
      </c>
      <c r="R60" s="17">
        <f t="shared" si="15"/>
        <v>0.12</v>
      </c>
      <c r="S60" s="19">
        <f t="shared" si="5"/>
        <v>5.67</v>
      </c>
      <c r="T60" s="19">
        <f t="shared" si="6"/>
        <v>5.67</v>
      </c>
      <c r="U60" s="21">
        <f t="shared" si="7"/>
        <v>3.0199999999999996</v>
      </c>
      <c r="V60" s="13">
        <f t="shared" si="8"/>
        <v>2.8200000000000003</v>
      </c>
      <c r="W60" s="13">
        <f t="shared" si="9"/>
        <v>3.5199999999999996</v>
      </c>
      <c r="X60" s="17">
        <f t="shared" si="10"/>
        <v>3.12</v>
      </c>
    </row>
    <row r="61" spans="1:24" ht="12.75">
      <c r="A61" s="8">
        <v>39776</v>
      </c>
      <c r="B61" s="2">
        <v>329</v>
      </c>
      <c r="D61" s="10">
        <v>0</v>
      </c>
      <c r="E61" s="13">
        <v>0.28</v>
      </c>
      <c r="F61" s="20"/>
      <c r="G61" s="20"/>
      <c r="H61" s="30"/>
      <c r="I61" s="13"/>
      <c r="J61" s="13"/>
      <c r="K61" s="13"/>
      <c r="L61" s="13"/>
      <c r="M61" s="17"/>
      <c r="N61" s="19">
        <f t="shared" si="11"/>
        <v>-0.28</v>
      </c>
      <c r="O61" s="19">
        <f t="shared" si="12"/>
        <v>-0.18000000000000002</v>
      </c>
      <c r="P61" s="19">
        <f t="shared" si="13"/>
        <v>-0.08000000000000002</v>
      </c>
      <c r="Q61" s="19">
        <f t="shared" si="14"/>
        <v>0.019999999999999962</v>
      </c>
      <c r="R61" s="17">
        <f t="shared" si="15"/>
        <v>0.12</v>
      </c>
      <c r="S61" s="19">
        <f t="shared" si="5"/>
        <v>5.67</v>
      </c>
      <c r="T61" s="19">
        <f t="shared" si="6"/>
        <v>5.67</v>
      </c>
      <c r="U61" s="21">
        <f t="shared" si="7"/>
        <v>3.0199999999999996</v>
      </c>
      <c r="V61" s="13">
        <f t="shared" si="8"/>
        <v>2.8200000000000003</v>
      </c>
      <c r="W61" s="13">
        <f t="shared" si="9"/>
        <v>3.5199999999999996</v>
      </c>
      <c r="X61" s="17">
        <f t="shared" si="10"/>
        <v>3.12</v>
      </c>
    </row>
    <row r="62" spans="1:24" ht="12.75">
      <c r="A62" s="8">
        <v>39777</v>
      </c>
      <c r="B62" s="2">
        <v>330</v>
      </c>
      <c r="D62" s="10">
        <v>0</v>
      </c>
      <c r="E62" s="13">
        <v>0.29</v>
      </c>
      <c r="F62" s="20"/>
      <c r="G62" s="20"/>
      <c r="H62" s="30"/>
      <c r="I62" s="13"/>
      <c r="J62" s="13"/>
      <c r="K62" s="13"/>
      <c r="L62" s="13"/>
      <c r="M62" s="17"/>
      <c r="N62" s="19">
        <f t="shared" si="11"/>
        <v>-0.29</v>
      </c>
      <c r="O62" s="19">
        <f t="shared" si="12"/>
        <v>-0.18999999999999997</v>
      </c>
      <c r="P62" s="19">
        <f t="shared" si="13"/>
        <v>-0.08999999999999997</v>
      </c>
      <c r="Q62" s="19">
        <f t="shared" si="14"/>
        <v>0.010000000000000009</v>
      </c>
      <c r="R62" s="17">
        <f t="shared" si="15"/>
        <v>0.11000000000000004</v>
      </c>
      <c r="S62" s="19">
        <f t="shared" si="5"/>
        <v>5.66</v>
      </c>
      <c r="T62" s="19">
        <f t="shared" si="6"/>
        <v>5.66</v>
      </c>
      <c r="U62" s="21">
        <f t="shared" si="7"/>
        <v>3.01</v>
      </c>
      <c r="V62" s="13">
        <f t="shared" si="8"/>
        <v>2.81</v>
      </c>
      <c r="W62" s="13">
        <f t="shared" si="9"/>
        <v>3.51</v>
      </c>
      <c r="X62" s="17">
        <f t="shared" si="10"/>
        <v>3.11</v>
      </c>
    </row>
    <row r="63" spans="1:24" ht="12.75">
      <c r="A63" s="8">
        <v>39778</v>
      </c>
      <c r="B63" s="2">
        <v>331</v>
      </c>
      <c r="D63" s="10">
        <v>0</v>
      </c>
      <c r="E63" s="13">
        <v>0.29</v>
      </c>
      <c r="F63" s="20"/>
      <c r="G63" s="20"/>
      <c r="H63" s="30"/>
      <c r="I63" s="13"/>
      <c r="J63" s="13"/>
      <c r="K63" s="13"/>
      <c r="L63" s="13"/>
      <c r="M63" s="17"/>
      <c r="N63" s="19">
        <f t="shared" si="11"/>
        <v>-0.29</v>
      </c>
      <c r="O63" s="19">
        <f t="shared" si="12"/>
        <v>-0.18999999999999997</v>
      </c>
      <c r="P63" s="19">
        <f t="shared" si="13"/>
        <v>-0.08999999999999997</v>
      </c>
      <c r="Q63" s="19">
        <f t="shared" si="14"/>
        <v>0.010000000000000009</v>
      </c>
      <c r="R63" s="17">
        <f t="shared" si="15"/>
        <v>0.11000000000000004</v>
      </c>
      <c r="S63" s="19">
        <f t="shared" si="5"/>
        <v>5.66</v>
      </c>
      <c r="T63" s="19">
        <f t="shared" si="6"/>
        <v>5.66</v>
      </c>
      <c r="U63" s="21">
        <f t="shared" si="7"/>
        <v>3.01</v>
      </c>
      <c r="V63" s="13">
        <f t="shared" si="8"/>
        <v>2.81</v>
      </c>
      <c r="W63" s="13">
        <f t="shared" si="9"/>
        <v>3.51</v>
      </c>
      <c r="X63" s="17">
        <f t="shared" si="10"/>
        <v>3.11</v>
      </c>
    </row>
    <row r="64" spans="1:24" ht="12.75">
      <c r="A64" s="8">
        <v>39779</v>
      </c>
      <c r="B64" s="2">
        <v>332</v>
      </c>
      <c r="D64" s="10">
        <v>9</v>
      </c>
      <c r="E64" s="13">
        <v>0.33</v>
      </c>
      <c r="F64" s="20"/>
      <c r="G64" s="20"/>
      <c r="H64" s="30"/>
      <c r="I64" s="13"/>
      <c r="J64" s="13"/>
      <c r="K64" s="13"/>
      <c r="L64" s="13"/>
      <c r="M64" s="17"/>
      <c r="N64" s="19">
        <f t="shared" si="11"/>
        <v>-0.33</v>
      </c>
      <c r="O64" s="19">
        <f t="shared" si="12"/>
        <v>-0.23</v>
      </c>
      <c r="P64" s="19">
        <f t="shared" si="13"/>
        <v>-0.13</v>
      </c>
      <c r="Q64" s="19">
        <f t="shared" si="14"/>
        <v>-0.030000000000000027</v>
      </c>
      <c r="R64" s="17">
        <f t="shared" si="15"/>
        <v>0.07</v>
      </c>
      <c r="S64" s="19">
        <f t="shared" si="5"/>
        <v>5.62</v>
      </c>
      <c r="T64" s="19">
        <f t="shared" si="6"/>
        <v>5.62</v>
      </c>
      <c r="U64" s="21">
        <f t="shared" si="7"/>
        <v>2.9699999999999998</v>
      </c>
      <c r="V64" s="13">
        <f t="shared" si="8"/>
        <v>2.77</v>
      </c>
      <c r="W64" s="13">
        <f t="shared" si="9"/>
        <v>3.4699999999999998</v>
      </c>
      <c r="X64" s="17">
        <f t="shared" si="10"/>
        <v>3.07</v>
      </c>
    </row>
    <row r="65" spans="1:24" ht="12.75">
      <c r="A65" s="8">
        <v>39780</v>
      </c>
      <c r="B65" s="2">
        <v>333</v>
      </c>
      <c r="D65" s="10">
        <v>7</v>
      </c>
      <c r="E65" s="13">
        <v>0.48</v>
      </c>
      <c r="F65" s="20"/>
      <c r="G65" s="20"/>
      <c r="H65" s="30"/>
      <c r="I65" s="13"/>
      <c r="J65" s="13"/>
      <c r="K65" s="13"/>
      <c r="L65" s="13"/>
      <c r="M65" s="17"/>
      <c r="N65" s="19">
        <f t="shared" si="11"/>
        <v>-0.48</v>
      </c>
      <c r="O65" s="19">
        <f t="shared" si="12"/>
        <v>-0.38</v>
      </c>
      <c r="P65" s="19">
        <f t="shared" si="13"/>
        <v>-0.27999999999999997</v>
      </c>
      <c r="Q65" s="19">
        <f t="shared" si="14"/>
        <v>-0.18</v>
      </c>
      <c r="R65" s="17">
        <f t="shared" si="15"/>
        <v>-0.07999999999999996</v>
      </c>
      <c r="S65" s="19">
        <f t="shared" si="5"/>
        <v>5.470000000000001</v>
      </c>
      <c r="T65" s="19">
        <f t="shared" si="6"/>
        <v>5.470000000000001</v>
      </c>
      <c r="U65" s="21">
        <f t="shared" si="7"/>
        <v>2.82</v>
      </c>
      <c r="V65" s="13">
        <f t="shared" si="8"/>
        <v>2.62</v>
      </c>
      <c r="W65" s="13">
        <f t="shared" si="9"/>
        <v>3.32</v>
      </c>
      <c r="X65" s="17">
        <f t="shared" si="10"/>
        <v>2.92</v>
      </c>
    </row>
    <row r="66" spans="1:24" ht="12.75">
      <c r="A66" s="8">
        <v>39781</v>
      </c>
      <c r="B66" s="2">
        <v>334</v>
      </c>
      <c r="D66" s="10">
        <v>14</v>
      </c>
      <c r="E66" s="13">
        <v>0.58</v>
      </c>
      <c r="F66" s="20"/>
      <c r="G66" s="20"/>
      <c r="H66" s="30"/>
      <c r="I66" s="13"/>
      <c r="J66" s="13"/>
      <c r="K66" s="13"/>
      <c r="L66" s="13"/>
      <c r="M66" s="17"/>
      <c r="N66" s="19">
        <f t="shared" si="11"/>
        <v>-0.58</v>
      </c>
      <c r="O66" s="19">
        <f t="shared" si="12"/>
        <v>-0.48</v>
      </c>
      <c r="P66" s="19">
        <f t="shared" si="13"/>
        <v>-0.37999999999999995</v>
      </c>
      <c r="Q66" s="19">
        <f t="shared" si="14"/>
        <v>-0.27999999999999997</v>
      </c>
      <c r="R66" s="17">
        <f t="shared" si="15"/>
        <v>-0.17999999999999994</v>
      </c>
      <c r="S66" s="19">
        <f t="shared" si="5"/>
        <v>5.37</v>
      </c>
      <c r="T66" s="19">
        <f t="shared" si="6"/>
        <v>5.37</v>
      </c>
      <c r="U66" s="21">
        <f t="shared" si="7"/>
        <v>2.7199999999999998</v>
      </c>
      <c r="V66" s="13">
        <f t="shared" si="8"/>
        <v>2.52</v>
      </c>
      <c r="W66" s="13">
        <f t="shared" si="9"/>
        <v>3.2199999999999998</v>
      </c>
      <c r="X66" s="17">
        <f t="shared" si="10"/>
        <v>2.82</v>
      </c>
    </row>
    <row r="67" spans="1:24" ht="12.75">
      <c r="A67" s="8">
        <v>39782</v>
      </c>
      <c r="B67" s="2">
        <v>335</v>
      </c>
      <c r="D67" s="10">
        <v>20</v>
      </c>
      <c r="E67" s="13">
        <v>0.64</v>
      </c>
      <c r="F67" s="20"/>
      <c r="G67" s="20"/>
      <c r="H67" s="30"/>
      <c r="I67" s="13"/>
      <c r="J67" s="13"/>
      <c r="K67" s="13"/>
      <c r="L67" s="13"/>
      <c r="M67" s="17"/>
      <c r="N67" s="19">
        <f t="shared" si="11"/>
        <v>-0.64</v>
      </c>
      <c r="O67" s="19">
        <f t="shared" si="12"/>
        <v>-0.54</v>
      </c>
      <c r="P67" s="19">
        <f t="shared" si="13"/>
        <v>-0.44</v>
      </c>
      <c r="Q67" s="19">
        <f t="shared" si="14"/>
        <v>-0.34</v>
      </c>
      <c r="R67" s="17">
        <f t="shared" si="15"/>
        <v>-0.24</v>
      </c>
      <c r="S67" s="19">
        <f t="shared" si="5"/>
        <v>5.3100000000000005</v>
      </c>
      <c r="T67" s="19">
        <f t="shared" si="6"/>
        <v>5.3100000000000005</v>
      </c>
      <c r="U67" s="21">
        <f t="shared" si="7"/>
        <v>2.6599999999999997</v>
      </c>
      <c r="V67" s="13">
        <f t="shared" si="8"/>
        <v>2.46</v>
      </c>
      <c r="W67" s="13">
        <f t="shared" si="9"/>
        <v>3.1599999999999997</v>
      </c>
      <c r="X67" s="17">
        <f t="shared" si="10"/>
        <v>2.76</v>
      </c>
    </row>
    <row r="68" spans="1:24" ht="12.75">
      <c r="A68" s="8">
        <v>39783</v>
      </c>
      <c r="B68" s="2">
        <v>336</v>
      </c>
      <c r="D68" s="10">
        <v>2</v>
      </c>
      <c r="E68" s="13">
        <v>0.7</v>
      </c>
      <c r="F68" s="20"/>
      <c r="G68" s="20"/>
      <c r="H68" s="30"/>
      <c r="I68" s="13"/>
      <c r="J68" s="13"/>
      <c r="K68" s="13"/>
      <c r="L68" s="13"/>
      <c r="M68" s="17"/>
      <c r="N68" s="19">
        <f t="shared" si="11"/>
        <v>-0.7</v>
      </c>
      <c r="O68" s="19">
        <f t="shared" si="12"/>
        <v>-0.6</v>
      </c>
      <c r="P68" s="19">
        <f t="shared" si="13"/>
        <v>-0.49999999999999994</v>
      </c>
      <c r="Q68" s="19">
        <f t="shared" si="14"/>
        <v>-0.39999999999999997</v>
      </c>
      <c r="R68" s="17">
        <f t="shared" si="15"/>
        <v>-0.29999999999999993</v>
      </c>
      <c r="S68" s="19">
        <f t="shared" si="5"/>
        <v>5.25</v>
      </c>
      <c r="T68" s="19">
        <f t="shared" si="6"/>
        <v>5.25</v>
      </c>
      <c r="U68" s="21">
        <f t="shared" si="7"/>
        <v>2.5999999999999996</v>
      </c>
      <c r="V68" s="13">
        <f t="shared" si="8"/>
        <v>2.4000000000000004</v>
      </c>
      <c r="W68" s="13">
        <f t="shared" si="9"/>
        <v>3.0999999999999996</v>
      </c>
      <c r="X68" s="17">
        <f t="shared" si="10"/>
        <v>2.7</v>
      </c>
    </row>
    <row r="69" spans="1:24" ht="12.75">
      <c r="A69" s="8">
        <v>39784</v>
      </c>
      <c r="B69" s="2">
        <v>337</v>
      </c>
      <c r="D69" s="10">
        <v>4</v>
      </c>
      <c r="E69" s="13">
        <v>0.66</v>
      </c>
      <c r="F69" s="20">
        <v>2</v>
      </c>
      <c r="G69" s="20" t="s">
        <v>35</v>
      </c>
      <c r="H69" s="30">
        <v>1030</v>
      </c>
      <c r="I69" s="13">
        <v>0.69</v>
      </c>
      <c r="J69" s="13">
        <v>0.79</v>
      </c>
      <c r="K69" s="13">
        <v>0.7</v>
      </c>
      <c r="L69" s="13">
        <v>0.69</v>
      </c>
      <c r="M69" s="17">
        <v>0</v>
      </c>
      <c r="N69" s="19">
        <f t="shared" si="11"/>
        <v>-0.66</v>
      </c>
      <c r="O69" s="19">
        <f t="shared" si="12"/>
        <v>-0.56</v>
      </c>
      <c r="P69" s="19">
        <f t="shared" si="13"/>
        <v>-0.46</v>
      </c>
      <c r="Q69" s="19">
        <f t="shared" si="14"/>
        <v>-0.36000000000000004</v>
      </c>
      <c r="R69" s="17">
        <f t="shared" si="15"/>
        <v>-0.26</v>
      </c>
      <c r="S69" s="19">
        <f t="shared" si="5"/>
        <v>5.29</v>
      </c>
      <c r="T69" s="19">
        <f t="shared" si="6"/>
        <v>5.29</v>
      </c>
      <c r="U69" s="21">
        <f t="shared" si="7"/>
        <v>2.6399999999999997</v>
      </c>
      <c r="V69" s="13">
        <f t="shared" si="8"/>
        <v>2.44</v>
      </c>
      <c r="W69" s="13">
        <f t="shared" si="9"/>
        <v>3.1399999999999997</v>
      </c>
      <c r="X69" s="17">
        <f t="shared" si="10"/>
        <v>2.7399999999999998</v>
      </c>
    </row>
    <row r="70" spans="1:24" ht="12.75">
      <c r="A70" s="8">
        <v>39785</v>
      </c>
      <c r="B70" s="2">
        <v>338</v>
      </c>
      <c r="D70" s="10">
        <v>7</v>
      </c>
      <c r="E70" s="13">
        <v>0.74</v>
      </c>
      <c r="F70" s="20"/>
      <c r="G70" s="20"/>
      <c r="H70" s="30"/>
      <c r="I70" s="13"/>
      <c r="J70" s="13"/>
      <c r="K70" s="13"/>
      <c r="L70" s="13"/>
      <c r="M70" s="17"/>
      <c r="N70" s="19">
        <f t="shared" si="11"/>
        <v>-0.74</v>
      </c>
      <c r="O70" s="19">
        <f t="shared" si="12"/>
        <v>-0.64</v>
      </c>
      <c r="P70" s="19">
        <f t="shared" si="13"/>
        <v>-0.54</v>
      </c>
      <c r="Q70" s="19">
        <f t="shared" si="14"/>
        <v>-0.44</v>
      </c>
      <c r="R70" s="17">
        <f t="shared" si="15"/>
        <v>-0.33999999999999997</v>
      </c>
      <c r="S70" s="19">
        <f t="shared" si="5"/>
        <v>5.21</v>
      </c>
      <c r="T70" s="19">
        <f t="shared" si="6"/>
        <v>5.21</v>
      </c>
      <c r="U70" s="21">
        <f t="shared" si="7"/>
        <v>2.5599999999999996</v>
      </c>
      <c r="V70" s="13">
        <f t="shared" si="8"/>
        <v>2.3600000000000003</v>
      </c>
      <c r="W70" s="13">
        <f t="shared" si="9"/>
        <v>3.0599999999999996</v>
      </c>
      <c r="X70" s="17">
        <f t="shared" si="10"/>
        <v>2.66</v>
      </c>
    </row>
    <row r="71" spans="1:24" ht="12.75">
      <c r="A71" s="8">
        <v>39786</v>
      </c>
      <c r="B71" s="2">
        <v>339</v>
      </c>
      <c r="D71" s="10">
        <v>1</v>
      </c>
      <c r="E71" s="13">
        <v>0.7</v>
      </c>
      <c r="F71" s="20"/>
      <c r="G71" s="20"/>
      <c r="H71" s="30"/>
      <c r="I71" s="13"/>
      <c r="J71" s="13"/>
      <c r="K71" s="13"/>
      <c r="L71" s="13"/>
      <c r="M71" s="17"/>
      <c r="N71" s="19">
        <f t="shared" si="11"/>
        <v>-0.7</v>
      </c>
      <c r="O71" s="19">
        <f t="shared" si="12"/>
        <v>-0.6</v>
      </c>
      <c r="P71" s="19">
        <f t="shared" si="13"/>
        <v>-0.49999999999999994</v>
      </c>
      <c r="Q71" s="19">
        <f t="shared" si="14"/>
        <v>-0.39999999999999997</v>
      </c>
      <c r="R71" s="17">
        <f t="shared" si="15"/>
        <v>-0.29999999999999993</v>
      </c>
      <c r="S71" s="19">
        <f t="shared" si="5"/>
        <v>5.25</v>
      </c>
      <c r="T71" s="19">
        <f t="shared" si="6"/>
        <v>5.25</v>
      </c>
      <c r="U71" s="21">
        <f t="shared" si="7"/>
        <v>2.5999999999999996</v>
      </c>
      <c r="V71" s="13">
        <f t="shared" si="8"/>
        <v>2.4000000000000004</v>
      </c>
      <c r="W71" s="13">
        <f t="shared" si="9"/>
        <v>3.0999999999999996</v>
      </c>
      <c r="X71" s="17">
        <f t="shared" si="10"/>
        <v>2.7</v>
      </c>
    </row>
    <row r="72" spans="1:24" ht="12.75">
      <c r="A72" s="8">
        <v>39787</v>
      </c>
      <c r="B72" s="2">
        <v>340</v>
      </c>
      <c r="D72" s="10">
        <v>0</v>
      </c>
      <c r="E72" s="13">
        <v>0.68</v>
      </c>
      <c r="F72" s="20"/>
      <c r="G72" s="20"/>
      <c r="H72" s="30"/>
      <c r="I72" s="13"/>
      <c r="J72" s="13"/>
      <c r="K72" s="13"/>
      <c r="L72" s="13"/>
      <c r="M72" s="17"/>
      <c r="N72" s="19">
        <f t="shared" si="11"/>
        <v>-0.68</v>
      </c>
      <c r="O72" s="19">
        <f t="shared" si="12"/>
        <v>-0.5800000000000001</v>
      </c>
      <c r="P72" s="19">
        <f t="shared" si="13"/>
        <v>-0.48000000000000004</v>
      </c>
      <c r="Q72" s="19">
        <f t="shared" si="14"/>
        <v>-0.38000000000000006</v>
      </c>
      <c r="R72" s="17">
        <f t="shared" si="15"/>
        <v>-0.28</v>
      </c>
      <c r="S72" s="19">
        <f aca="true" t="shared" si="16" ref="S72:S125">5.95-E72</f>
        <v>5.2700000000000005</v>
      </c>
      <c r="T72" s="19">
        <f aca="true" t="shared" si="17" ref="T72:T125">5.95-E72</f>
        <v>5.2700000000000005</v>
      </c>
      <c r="U72" s="21">
        <f aca="true" t="shared" si="18" ref="U72:U125">3.3-E72</f>
        <v>2.6199999999999997</v>
      </c>
      <c r="V72" s="13">
        <f aca="true" t="shared" si="19" ref="V72:V125">3.1-E72</f>
        <v>2.42</v>
      </c>
      <c r="W72" s="13">
        <f aca="true" t="shared" si="20" ref="W72:W125">3.8-E72</f>
        <v>3.1199999999999997</v>
      </c>
      <c r="X72" s="17">
        <f aca="true" t="shared" si="21" ref="X72:X125">3.4-E72</f>
        <v>2.7199999999999998</v>
      </c>
    </row>
    <row r="73" spans="1:24" ht="12.75">
      <c r="A73" s="8">
        <v>39788</v>
      </c>
      <c r="B73" s="2">
        <v>341</v>
      </c>
      <c r="D73" s="10">
        <v>0</v>
      </c>
      <c r="E73" s="13">
        <v>0.66</v>
      </c>
      <c r="F73" s="20"/>
      <c r="G73" s="20"/>
      <c r="H73" s="30"/>
      <c r="I73" s="13"/>
      <c r="J73" s="13"/>
      <c r="K73" s="13"/>
      <c r="L73" s="13"/>
      <c r="M73" s="17"/>
      <c r="N73" s="19">
        <f t="shared" si="11"/>
        <v>-0.66</v>
      </c>
      <c r="O73" s="19">
        <f t="shared" si="12"/>
        <v>-0.56</v>
      </c>
      <c r="P73" s="19">
        <f t="shared" si="13"/>
        <v>-0.46</v>
      </c>
      <c r="Q73" s="19">
        <f t="shared" si="14"/>
        <v>-0.36000000000000004</v>
      </c>
      <c r="R73" s="17">
        <f t="shared" si="15"/>
        <v>-0.26</v>
      </c>
      <c r="S73" s="19">
        <f t="shared" si="16"/>
        <v>5.29</v>
      </c>
      <c r="T73" s="19">
        <f t="shared" si="17"/>
        <v>5.29</v>
      </c>
      <c r="U73" s="21">
        <f t="shared" si="18"/>
        <v>2.6399999999999997</v>
      </c>
      <c r="V73" s="13">
        <f t="shared" si="19"/>
        <v>2.44</v>
      </c>
      <c r="W73" s="13">
        <f t="shared" si="20"/>
        <v>3.1399999999999997</v>
      </c>
      <c r="X73" s="17">
        <f t="shared" si="21"/>
        <v>2.7399999999999998</v>
      </c>
    </row>
    <row r="74" spans="1:24" ht="12.75">
      <c r="A74" s="8">
        <v>39789</v>
      </c>
      <c r="B74" s="2">
        <v>342</v>
      </c>
      <c r="D74" s="10">
        <v>0</v>
      </c>
      <c r="E74" s="13">
        <v>0.64</v>
      </c>
      <c r="F74" s="20"/>
      <c r="G74" s="20"/>
      <c r="H74" s="30"/>
      <c r="I74" s="13"/>
      <c r="J74" s="13"/>
      <c r="K74" s="13"/>
      <c r="L74" s="13"/>
      <c r="M74" s="17"/>
      <c r="N74" s="19">
        <f t="shared" si="11"/>
        <v>-0.64</v>
      </c>
      <c r="O74" s="19">
        <f t="shared" si="12"/>
        <v>-0.54</v>
      </c>
      <c r="P74" s="19">
        <f t="shared" si="13"/>
        <v>-0.44</v>
      </c>
      <c r="Q74" s="19">
        <f t="shared" si="14"/>
        <v>-0.34</v>
      </c>
      <c r="R74" s="17">
        <f t="shared" si="15"/>
        <v>-0.24</v>
      </c>
      <c r="S74" s="19">
        <f t="shared" si="16"/>
        <v>5.3100000000000005</v>
      </c>
      <c r="T74" s="19">
        <f t="shared" si="17"/>
        <v>5.3100000000000005</v>
      </c>
      <c r="U74" s="21">
        <f t="shared" si="18"/>
        <v>2.6599999999999997</v>
      </c>
      <c r="V74" s="13">
        <f t="shared" si="19"/>
        <v>2.46</v>
      </c>
      <c r="W74" s="13">
        <f t="shared" si="20"/>
        <v>3.1599999999999997</v>
      </c>
      <c r="X74" s="17">
        <f t="shared" si="21"/>
        <v>2.76</v>
      </c>
    </row>
    <row r="75" spans="1:24" ht="12.75">
      <c r="A75" s="8">
        <v>39790</v>
      </c>
      <c r="B75" s="2">
        <v>343</v>
      </c>
      <c r="D75" s="10">
        <v>28</v>
      </c>
      <c r="E75" s="13">
        <v>0.76</v>
      </c>
      <c r="F75" s="20"/>
      <c r="G75" s="20"/>
      <c r="H75" s="30"/>
      <c r="I75" s="13"/>
      <c r="J75" s="13"/>
      <c r="K75" s="13"/>
      <c r="L75" s="13"/>
      <c r="M75" s="17"/>
      <c r="N75" s="19">
        <f t="shared" si="11"/>
        <v>-0.76</v>
      </c>
      <c r="O75" s="19">
        <f t="shared" si="12"/>
        <v>-0.66</v>
      </c>
      <c r="P75" s="19">
        <f t="shared" si="13"/>
        <v>-0.56</v>
      </c>
      <c r="Q75" s="19">
        <f t="shared" si="14"/>
        <v>-0.46</v>
      </c>
      <c r="R75" s="17">
        <f t="shared" si="15"/>
        <v>-0.36</v>
      </c>
      <c r="S75" s="19">
        <f t="shared" si="16"/>
        <v>5.19</v>
      </c>
      <c r="T75" s="19">
        <f t="shared" si="17"/>
        <v>5.19</v>
      </c>
      <c r="U75" s="21">
        <f t="shared" si="18"/>
        <v>2.54</v>
      </c>
      <c r="V75" s="13">
        <f t="shared" si="19"/>
        <v>2.34</v>
      </c>
      <c r="W75" s="13">
        <f t="shared" si="20"/>
        <v>3.04</v>
      </c>
      <c r="X75" s="17">
        <f t="shared" si="21"/>
        <v>2.6399999999999997</v>
      </c>
    </row>
    <row r="76" spans="1:24" ht="12.75">
      <c r="A76" s="8">
        <v>39791</v>
      </c>
      <c r="B76" s="2">
        <v>344</v>
      </c>
      <c r="D76" s="10">
        <v>2</v>
      </c>
      <c r="E76" s="13">
        <v>1.03</v>
      </c>
      <c r="F76" s="20"/>
      <c r="G76" s="20"/>
      <c r="H76" s="30"/>
      <c r="I76" s="13"/>
      <c r="J76" s="13"/>
      <c r="K76" s="13"/>
      <c r="L76" s="13"/>
      <c r="M76" s="17"/>
      <c r="N76" s="19">
        <f t="shared" si="11"/>
        <v>-1.03</v>
      </c>
      <c r="O76" s="19">
        <f t="shared" si="12"/>
        <v>-0.93</v>
      </c>
      <c r="P76" s="19">
        <f t="shared" si="13"/>
        <v>-0.8300000000000001</v>
      </c>
      <c r="Q76" s="19">
        <f t="shared" si="14"/>
        <v>-0.73</v>
      </c>
      <c r="R76" s="17">
        <f t="shared" si="15"/>
        <v>-0.63</v>
      </c>
      <c r="S76" s="19">
        <f t="shared" si="16"/>
        <v>4.92</v>
      </c>
      <c r="T76" s="19">
        <f t="shared" si="17"/>
        <v>4.92</v>
      </c>
      <c r="U76" s="21">
        <f t="shared" si="18"/>
        <v>2.2699999999999996</v>
      </c>
      <c r="V76" s="13">
        <f t="shared" si="19"/>
        <v>2.0700000000000003</v>
      </c>
      <c r="W76" s="13">
        <f t="shared" si="20"/>
        <v>2.7699999999999996</v>
      </c>
      <c r="X76" s="17">
        <f t="shared" si="21"/>
        <v>2.37</v>
      </c>
    </row>
    <row r="77" spans="1:24" ht="12.75">
      <c r="A77" s="8">
        <v>39792</v>
      </c>
      <c r="B77" s="2">
        <v>345</v>
      </c>
      <c r="D77" s="10">
        <v>0</v>
      </c>
      <c r="E77" s="13">
        <v>0.96</v>
      </c>
      <c r="F77" s="20"/>
      <c r="G77" s="20"/>
      <c r="H77" s="30"/>
      <c r="I77" s="13"/>
      <c r="J77" s="13"/>
      <c r="K77" s="13"/>
      <c r="L77" s="13"/>
      <c r="M77" s="17"/>
      <c r="N77" s="19">
        <f t="shared" si="11"/>
        <v>-0.96</v>
      </c>
      <c r="O77" s="19">
        <f t="shared" si="12"/>
        <v>-0.86</v>
      </c>
      <c r="P77" s="19">
        <f t="shared" si="13"/>
        <v>-0.76</v>
      </c>
      <c r="Q77" s="19">
        <f t="shared" si="14"/>
        <v>-0.6599999999999999</v>
      </c>
      <c r="R77" s="17">
        <f t="shared" si="15"/>
        <v>-0.5599999999999999</v>
      </c>
      <c r="S77" s="19">
        <f t="shared" si="16"/>
        <v>4.99</v>
      </c>
      <c r="T77" s="19">
        <f t="shared" si="17"/>
        <v>4.99</v>
      </c>
      <c r="U77" s="21">
        <f t="shared" si="18"/>
        <v>2.34</v>
      </c>
      <c r="V77" s="13">
        <f t="shared" si="19"/>
        <v>2.14</v>
      </c>
      <c r="W77" s="13">
        <f t="shared" si="20"/>
        <v>2.84</v>
      </c>
      <c r="X77" s="17">
        <f t="shared" si="21"/>
        <v>2.44</v>
      </c>
    </row>
    <row r="78" spans="1:24" ht="12.75">
      <c r="A78" s="8">
        <v>39793</v>
      </c>
      <c r="B78" s="2">
        <v>346</v>
      </c>
      <c r="D78" s="10">
        <v>0</v>
      </c>
      <c r="E78" s="13">
        <v>0.9</v>
      </c>
      <c r="F78" s="20"/>
      <c r="G78" s="20"/>
      <c r="H78" s="30"/>
      <c r="I78" s="13"/>
      <c r="J78" s="13"/>
      <c r="K78" s="13"/>
      <c r="L78" s="13"/>
      <c r="M78" s="17"/>
      <c r="N78" s="19">
        <f t="shared" si="11"/>
        <v>-0.9</v>
      </c>
      <c r="O78" s="19">
        <f t="shared" si="12"/>
        <v>-0.8</v>
      </c>
      <c r="P78" s="19">
        <f t="shared" si="13"/>
        <v>-0.7</v>
      </c>
      <c r="Q78" s="19">
        <f t="shared" si="14"/>
        <v>-0.6000000000000001</v>
      </c>
      <c r="R78" s="17">
        <f t="shared" si="15"/>
        <v>-0.5</v>
      </c>
      <c r="S78" s="19">
        <f t="shared" si="16"/>
        <v>5.05</v>
      </c>
      <c r="T78" s="19">
        <f t="shared" si="17"/>
        <v>5.05</v>
      </c>
      <c r="U78" s="21">
        <f t="shared" si="18"/>
        <v>2.4</v>
      </c>
      <c r="V78" s="13">
        <f t="shared" si="19"/>
        <v>2.2</v>
      </c>
      <c r="W78" s="13">
        <f t="shared" si="20"/>
        <v>2.9</v>
      </c>
      <c r="X78" s="17">
        <f t="shared" si="21"/>
        <v>2.5</v>
      </c>
    </row>
    <row r="79" spans="1:24" ht="12.75">
      <c r="A79" s="8">
        <v>39794</v>
      </c>
      <c r="B79" s="2">
        <v>347</v>
      </c>
      <c r="D79" s="10">
        <v>1</v>
      </c>
      <c r="E79" s="13">
        <v>0.86</v>
      </c>
      <c r="F79" s="20"/>
      <c r="G79" s="20"/>
      <c r="H79" s="30"/>
      <c r="I79" s="13"/>
      <c r="J79" s="13"/>
      <c r="K79" s="13"/>
      <c r="L79" s="13"/>
      <c r="M79" s="17"/>
      <c r="N79" s="19">
        <f t="shared" si="11"/>
        <v>-0.86</v>
      </c>
      <c r="O79" s="19">
        <f t="shared" si="12"/>
        <v>-0.76</v>
      </c>
      <c r="P79" s="19">
        <f t="shared" si="13"/>
        <v>-0.6599999999999999</v>
      </c>
      <c r="Q79" s="19">
        <f t="shared" si="14"/>
        <v>-0.56</v>
      </c>
      <c r="R79" s="17">
        <f t="shared" si="15"/>
        <v>-0.45999999999999996</v>
      </c>
      <c r="S79" s="19">
        <f t="shared" si="16"/>
        <v>5.09</v>
      </c>
      <c r="T79" s="19">
        <f t="shared" si="17"/>
        <v>5.09</v>
      </c>
      <c r="U79" s="21">
        <f t="shared" si="18"/>
        <v>2.44</v>
      </c>
      <c r="V79" s="13">
        <f t="shared" si="19"/>
        <v>2.24</v>
      </c>
      <c r="W79" s="13">
        <f t="shared" si="20"/>
        <v>2.94</v>
      </c>
      <c r="X79" s="17">
        <f t="shared" si="21"/>
        <v>2.54</v>
      </c>
    </row>
    <row r="80" spans="1:24" ht="12.75">
      <c r="A80" s="8">
        <v>39795</v>
      </c>
      <c r="B80" s="2">
        <v>348</v>
      </c>
      <c r="C80" s="2">
        <v>2</v>
      </c>
      <c r="D80" s="10">
        <v>19</v>
      </c>
      <c r="E80" s="13">
        <v>0.93</v>
      </c>
      <c r="F80" s="20"/>
      <c r="G80" s="20"/>
      <c r="H80" s="30"/>
      <c r="I80" s="13"/>
      <c r="J80" s="13"/>
      <c r="K80" s="13"/>
      <c r="L80" s="13"/>
      <c r="M80" s="17"/>
      <c r="N80" s="19">
        <f t="shared" si="11"/>
        <v>-0.93</v>
      </c>
      <c r="O80" s="19">
        <f t="shared" si="12"/>
        <v>-0.8300000000000001</v>
      </c>
      <c r="P80" s="19">
        <f t="shared" si="13"/>
        <v>-0.73</v>
      </c>
      <c r="Q80" s="19">
        <f t="shared" si="14"/>
        <v>-0.6300000000000001</v>
      </c>
      <c r="R80" s="17">
        <f t="shared" si="15"/>
        <v>-0.53</v>
      </c>
      <c r="S80" s="19">
        <f t="shared" si="16"/>
        <v>5.0200000000000005</v>
      </c>
      <c r="T80" s="19">
        <f t="shared" si="17"/>
        <v>5.0200000000000005</v>
      </c>
      <c r="U80" s="21">
        <f t="shared" si="18"/>
        <v>2.3699999999999997</v>
      </c>
      <c r="V80" s="13">
        <f t="shared" si="19"/>
        <v>2.17</v>
      </c>
      <c r="W80" s="13">
        <f t="shared" si="20"/>
        <v>2.8699999999999997</v>
      </c>
      <c r="X80" s="17">
        <f t="shared" si="21"/>
        <v>2.4699999999999998</v>
      </c>
    </row>
    <row r="81" spans="1:24" ht="12.75">
      <c r="A81" s="8">
        <v>39796</v>
      </c>
      <c r="B81" s="2">
        <v>349</v>
      </c>
      <c r="D81" s="10">
        <v>9</v>
      </c>
      <c r="E81" s="13">
        <v>1.09</v>
      </c>
      <c r="F81" s="20"/>
      <c r="G81" s="20"/>
      <c r="H81" s="30"/>
      <c r="I81" s="13"/>
      <c r="J81" s="13"/>
      <c r="K81" s="13"/>
      <c r="L81" s="13"/>
      <c r="M81" s="17"/>
      <c r="N81" s="19">
        <f t="shared" si="11"/>
        <v>-1.09</v>
      </c>
      <c r="O81" s="19">
        <f t="shared" si="12"/>
        <v>-0.9900000000000001</v>
      </c>
      <c r="P81" s="19">
        <f t="shared" si="13"/>
        <v>-0.8900000000000001</v>
      </c>
      <c r="Q81" s="19">
        <f t="shared" si="14"/>
        <v>-0.79</v>
      </c>
      <c r="R81" s="17">
        <f t="shared" si="15"/>
        <v>-0.6900000000000001</v>
      </c>
      <c r="S81" s="19">
        <f t="shared" si="16"/>
        <v>4.86</v>
      </c>
      <c r="T81" s="19">
        <f t="shared" si="17"/>
        <v>4.86</v>
      </c>
      <c r="U81" s="21">
        <f t="shared" si="18"/>
        <v>2.21</v>
      </c>
      <c r="V81" s="13">
        <f t="shared" si="19"/>
        <v>2.01</v>
      </c>
      <c r="W81" s="13">
        <f t="shared" si="20"/>
        <v>2.71</v>
      </c>
      <c r="X81" s="17">
        <f t="shared" si="21"/>
        <v>2.3099999999999996</v>
      </c>
    </row>
    <row r="82" spans="1:24" ht="12.75">
      <c r="A82" s="8">
        <v>39797</v>
      </c>
      <c r="B82" s="2">
        <v>350</v>
      </c>
      <c r="D82" s="10">
        <v>7</v>
      </c>
      <c r="E82" s="13">
        <v>1.02</v>
      </c>
      <c r="F82" s="20"/>
      <c r="G82" s="20"/>
      <c r="H82" s="30"/>
      <c r="I82" s="13"/>
      <c r="J82" s="13"/>
      <c r="K82" s="13"/>
      <c r="L82" s="13"/>
      <c r="M82" s="17"/>
      <c r="N82" s="19">
        <f aca="true" t="shared" si="22" ref="N82:N125">(E82-0)*-1</f>
        <v>-1.02</v>
      </c>
      <c r="O82" s="19">
        <f aca="true" t="shared" si="23" ref="O82:O125">(0.1-E82)</f>
        <v>-0.92</v>
      </c>
      <c r="P82" s="19">
        <f aca="true" t="shared" si="24" ref="P82:P125">0.2-E82</f>
        <v>-0.8200000000000001</v>
      </c>
      <c r="Q82" s="19">
        <f aca="true" t="shared" si="25" ref="Q82:Q125">0.3-E82</f>
        <v>-0.72</v>
      </c>
      <c r="R82" s="17">
        <f aca="true" t="shared" si="26" ref="R82:R125">0.4-E82</f>
        <v>-0.62</v>
      </c>
      <c r="S82" s="19">
        <f t="shared" si="16"/>
        <v>4.93</v>
      </c>
      <c r="T82" s="19">
        <f t="shared" si="17"/>
        <v>4.93</v>
      </c>
      <c r="U82" s="21">
        <f t="shared" si="18"/>
        <v>2.28</v>
      </c>
      <c r="V82" s="13">
        <f t="shared" si="19"/>
        <v>2.08</v>
      </c>
      <c r="W82" s="13">
        <f t="shared" si="20"/>
        <v>2.78</v>
      </c>
      <c r="X82" s="17">
        <f t="shared" si="21"/>
        <v>2.38</v>
      </c>
    </row>
    <row r="83" spans="1:24" ht="12.75">
      <c r="A83" s="8">
        <v>39798</v>
      </c>
      <c r="B83" s="2">
        <v>351</v>
      </c>
      <c r="D83" s="10">
        <v>12</v>
      </c>
      <c r="E83" s="13">
        <v>1.18</v>
      </c>
      <c r="F83" s="20"/>
      <c r="G83" s="20"/>
      <c r="H83" s="30"/>
      <c r="I83" s="13"/>
      <c r="J83" s="13"/>
      <c r="K83" s="13"/>
      <c r="L83" s="13"/>
      <c r="M83" s="17"/>
      <c r="N83" s="19">
        <f t="shared" si="22"/>
        <v>-1.18</v>
      </c>
      <c r="O83" s="19">
        <f t="shared" si="23"/>
        <v>-1.0799999999999998</v>
      </c>
      <c r="P83" s="19">
        <f t="shared" si="24"/>
        <v>-0.98</v>
      </c>
      <c r="Q83" s="19">
        <f t="shared" si="25"/>
        <v>-0.8799999999999999</v>
      </c>
      <c r="R83" s="17">
        <f t="shared" si="26"/>
        <v>-0.7799999999999999</v>
      </c>
      <c r="S83" s="19">
        <f t="shared" si="16"/>
        <v>4.7700000000000005</v>
      </c>
      <c r="T83" s="19">
        <f t="shared" si="17"/>
        <v>4.7700000000000005</v>
      </c>
      <c r="U83" s="21">
        <f t="shared" si="18"/>
        <v>2.12</v>
      </c>
      <c r="V83" s="13">
        <f t="shared" si="19"/>
        <v>1.9200000000000002</v>
      </c>
      <c r="W83" s="13">
        <f t="shared" si="20"/>
        <v>2.62</v>
      </c>
      <c r="X83" s="17">
        <f t="shared" si="21"/>
        <v>2.2199999999999998</v>
      </c>
    </row>
    <row r="84" spans="1:24" ht="12.75">
      <c r="A84" s="8">
        <v>39799</v>
      </c>
      <c r="B84" s="2">
        <v>352</v>
      </c>
      <c r="D84" s="10">
        <v>12</v>
      </c>
      <c r="E84" s="13">
        <v>1.19</v>
      </c>
      <c r="F84" s="20"/>
      <c r="G84" s="20"/>
      <c r="H84" s="30"/>
      <c r="I84" s="13"/>
      <c r="J84" s="13"/>
      <c r="K84" s="13"/>
      <c r="L84" s="13"/>
      <c r="M84" s="17"/>
      <c r="N84" s="19">
        <f t="shared" si="22"/>
        <v>-1.19</v>
      </c>
      <c r="O84" s="19">
        <f t="shared" si="23"/>
        <v>-1.0899999999999999</v>
      </c>
      <c r="P84" s="19">
        <f t="shared" si="24"/>
        <v>-0.99</v>
      </c>
      <c r="Q84" s="19">
        <f t="shared" si="25"/>
        <v>-0.8899999999999999</v>
      </c>
      <c r="R84" s="17">
        <f t="shared" si="26"/>
        <v>-0.7899999999999999</v>
      </c>
      <c r="S84" s="19">
        <f t="shared" si="16"/>
        <v>4.76</v>
      </c>
      <c r="T84" s="19">
        <f t="shared" si="17"/>
        <v>4.76</v>
      </c>
      <c r="U84" s="21">
        <f t="shared" si="18"/>
        <v>2.11</v>
      </c>
      <c r="V84" s="13">
        <f t="shared" si="19"/>
        <v>1.9100000000000001</v>
      </c>
      <c r="W84" s="13">
        <f t="shared" si="20"/>
        <v>2.61</v>
      </c>
      <c r="X84" s="17">
        <f t="shared" si="21"/>
        <v>2.21</v>
      </c>
    </row>
    <row r="85" spans="1:24" ht="12.75">
      <c r="A85" s="8">
        <v>39800</v>
      </c>
      <c r="B85" s="2">
        <v>353</v>
      </c>
      <c r="D85" s="10">
        <v>29</v>
      </c>
      <c r="E85" s="13">
        <v>1.6</v>
      </c>
      <c r="F85" s="20"/>
      <c r="G85" s="20"/>
      <c r="H85" s="30"/>
      <c r="I85" s="13"/>
      <c r="J85" s="13"/>
      <c r="K85" s="13"/>
      <c r="L85" s="13"/>
      <c r="M85" s="17"/>
      <c r="N85" s="19">
        <f t="shared" si="22"/>
        <v>-1.6</v>
      </c>
      <c r="O85" s="19">
        <f t="shared" si="23"/>
        <v>-1.5</v>
      </c>
      <c r="P85" s="19">
        <f t="shared" si="24"/>
        <v>-1.4000000000000001</v>
      </c>
      <c r="Q85" s="19">
        <f t="shared" si="25"/>
        <v>-1.3</v>
      </c>
      <c r="R85" s="17">
        <f t="shared" si="26"/>
        <v>-1.2000000000000002</v>
      </c>
      <c r="S85" s="19">
        <f t="shared" si="16"/>
        <v>4.35</v>
      </c>
      <c r="T85" s="19">
        <f t="shared" si="17"/>
        <v>4.35</v>
      </c>
      <c r="U85" s="21">
        <f t="shared" si="18"/>
        <v>1.6999999999999997</v>
      </c>
      <c r="V85" s="13">
        <f t="shared" si="19"/>
        <v>1.5</v>
      </c>
      <c r="W85" s="13">
        <f t="shared" si="20"/>
        <v>2.1999999999999997</v>
      </c>
      <c r="X85" s="17">
        <f t="shared" si="21"/>
        <v>1.7999999999999998</v>
      </c>
    </row>
    <row r="86" spans="1:24" ht="12.75">
      <c r="A86" s="8">
        <v>39801</v>
      </c>
      <c r="B86" s="2">
        <v>354</v>
      </c>
      <c r="D86" s="10">
        <v>0</v>
      </c>
      <c r="E86" s="13">
        <v>1.45</v>
      </c>
      <c r="F86" s="20"/>
      <c r="G86" s="20"/>
      <c r="H86" s="30"/>
      <c r="I86" s="13"/>
      <c r="J86" s="13"/>
      <c r="K86" s="13"/>
      <c r="L86" s="13"/>
      <c r="M86" s="17"/>
      <c r="N86" s="19">
        <f t="shared" si="22"/>
        <v>-1.45</v>
      </c>
      <c r="O86" s="19">
        <f t="shared" si="23"/>
        <v>-1.3499999999999999</v>
      </c>
      <c r="P86" s="19">
        <f t="shared" si="24"/>
        <v>-1.25</v>
      </c>
      <c r="Q86" s="19">
        <f t="shared" si="25"/>
        <v>-1.15</v>
      </c>
      <c r="R86" s="17">
        <f t="shared" si="26"/>
        <v>-1.0499999999999998</v>
      </c>
      <c r="S86" s="19">
        <f t="shared" si="16"/>
        <v>4.5</v>
      </c>
      <c r="T86" s="19">
        <f t="shared" si="17"/>
        <v>4.5</v>
      </c>
      <c r="U86" s="21">
        <f t="shared" si="18"/>
        <v>1.8499999999999999</v>
      </c>
      <c r="V86" s="13">
        <f t="shared" si="19"/>
        <v>1.6500000000000001</v>
      </c>
      <c r="W86" s="13">
        <f t="shared" si="20"/>
        <v>2.3499999999999996</v>
      </c>
      <c r="X86" s="17">
        <f t="shared" si="21"/>
        <v>1.95</v>
      </c>
    </row>
    <row r="87" spans="1:24" ht="12.75">
      <c r="A87" s="8">
        <v>39802</v>
      </c>
      <c r="B87" s="2">
        <v>355</v>
      </c>
      <c r="D87" s="10">
        <v>0</v>
      </c>
      <c r="E87" s="13">
        <v>1.36</v>
      </c>
      <c r="F87" s="20"/>
      <c r="G87" s="20" t="s">
        <v>35</v>
      </c>
      <c r="H87" s="30">
        <v>1300</v>
      </c>
      <c r="I87" s="13">
        <v>1.38</v>
      </c>
      <c r="J87" s="13">
        <v>1.48</v>
      </c>
      <c r="K87" s="13">
        <v>1.38</v>
      </c>
      <c r="L87" s="13">
        <v>1.37</v>
      </c>
      <c r="M87" s="17">
        <v>0</v>
      </c>
      <c r="N87" s="19">
        <f t="shared" si="22"/>
        <v>-1.36</v>
      </c>
      <c r="O87" s="19">
        <f t="shared" si="23"/>
        <v>-1.26</v>
      </c>
      <c r="P87" s="19">
        <f t="shared" si="24"/>
        <v>-1.1600000000000001</v>
      </c>
      <c r="Q87" s="19">
        <f t="shared" si="25"/>
        <v>-1.06</v>
      </c>
      <c r="R87" s="17">
        <f t="shared" si="26"/>
        <v>-0.9600000000000001</v>
      </c>
      <c r="S87" s="19">
        <f t="shared" si="16"/>
        <v>4.59</v>
      </c>
      <c r="T87" s="19">
        <f t="shared" si="17"/>
        <v>4.59</v>
      </c>
      <c r="U87" s="21">
        <f t="shared" si="18"/>
        <v>1.9399999999999997</v>
      </c>
      <c r="V87" s="13">
        <f t="shared" si="19"/>
        <v>1.74</v>
      </c>
      <c r="W87" s="13">
        <f t="shared" si="20"/>
        <v>2.4399999999999995</v>
      </c>
      <c r="X87" s="17">
        <f t="shared" si="21"/>
        <v>2.04</v>
      </c>
    </row>
    <row r="88" spans="1:24" ht="12.75">
      <c r="A88" s="8">
        <v>39803</v>
      </c>
      <c r="B88" s="2">
        <v>356</v>
      </c>
      <c r="D88" s="10">
        <v>0</v>
      </c>
      <c r="E88" s="13">
        <v>1.29</v>
      </c>
      <c r="F88" s="20"/>
      <c r="G88" s="20"/>
      <c r="H88" s="30"/>
      <c r="I88" s="13"/>
      <c r="J88" s="13"/>
      <c r="K88" s="13"/>
      <c r="L88" s="13"/>
      <c r="M88" s="17"/>
      <c r="N88" s="19">
        <f t="shared" si="22"/>
        <v>-1.29</v>
      </c>
      <c r="O88" s="19">
        <f t="shared" si="23"/>
        <v>-1.19</v>
      </c>
      <c r="P88" s="19">
        <f t="shared" si="24"/>
        <v>-1.09</v>
      </c>
      <c r="Q88" s="19">
        <f t="shared" si="25"/>
        <v>-0.99</v>
      </c>
      <c r="R88" s="17">
        <f t="shared" si="26"/>
        <v>-0.89</v>
      </c>
      <c r="S88" s="19">
        <f t="shared" si="16"/>
        <v>4.66</v>
      </c>
      <c r="T88" s="19">
        <f t="shared" si="17"/>
        <v>4.66</v>
      </c>
      <c r="U88" s="21">
        <f t="shared" si="18"/>
        <v>2.01</v>
      </c>
      <c r="V88" s="13">
        <f t="shared" si="19"/>
        <v>1.81</v>
      </c>
      <c r="W88" s="13">
        <f t="shared" si="20"/>
        <v>2.51</v>
      </c>
      <c r="X88" s="17">
        <f t="shared" si="21"/>
        <v>2.11</v>
      </c>
    </row>
    <row r="89" spans="1:24" ht="12.75">
      <c r="A89" s="8">
        <v>39804</v>
      </c>
      <c r="B89" s="2">
        <v>357</v>
      </c>
      <c r="D89" s="10">
        <v>16</v>
      </c>
      <c r="E89" s="13">
        <v>1.42</v>
      </c>
      <c r="F89" s="20"/>
      <c r="G89" s="20"/>
      <c r="H89" s="30"/>
      <c r="I89" s="13"/>
      <c r="J89" s="13"/>
      <c r="K89" s="13"/>
      <c r="L89" s="13"/>
      <c r="M89" s="17"/>
      <c r="N89" s="19">
        <f t="shared" si="22"/>
        <v>-1.42</v>
      </c>
      <c r="O89" s="19">
        <f t="shared" si="23"/>
        <v>-1.3199999999999998</v>
      </c>
      <c r="P89" s="19">
        <f t="shared" si="24"/>
        <v>-1.22</v>
      </c>
      <c r="Q89" s="19">
        <f t="shared" si="25"/>
        <v>-1.1199999999999999</v>
      </c>
      <c r="R89" s="17">
        <f t="shared" si="26"/>
        <v>-1.02</v>
      </c>
      <c r="S89" s="19">
        <f t="shared" si="16"/>
        <v>4.53</v>
      </c>
      <c r="T89" s="19">
        <f t="shared" si="17"/>
        <v>4.53</v>
      </c>
      <c r="U89" s="21">
        <f t="shared" si="18"/>
        <v>1.88</v>
      </c>
      <c r="V89" s="13">
        <f t="shared" si="19"/>
        <v>1.6800000000000002</v>
      </c>
      <c r="W89" s="13">
        <f t="shared" si="20"/>
        <v>2.38</v>
      </c>
      <c r="X89" s="17">
        <f t="shared" si="21"/>
        <v>1.98</v>
      </c>
    </row>
    <row r="90" spans="1:24" ht="12.75">
      <c r="A90" s="8">
        <v>39805</v>
      </c>
      <c r="B90" s="2">
        <v>358</v>
      </c>
      <c r="D90" s="10">
        <v>7</v>
      </c>
      <c r="E90" s="13">
        <v>1.48</v>
      </c>
      <c r="F90" s="20"/>
      <c r="G90" s="20"/>
      <c r="H90" s="30"/>
      <c r="I90" s="13"/>
      <c r="J90" s="13"/>
      <c r="K90" s="13"/>
      <c r="L90" s="13"/>
      <c r="M90" s="17"/>
      <c r="N90" s="19">
        <f t="shared" si="22"/>
        <v>-1.48</v>
      </c>
      <c r="O90" s="19">
        <f t="shared" si="23"/>
        <v>-1.38</v>
      </c>
      <c r="P90" s="19">
        <f t="shared" si="24"/>
        <v>-1.28</v>
      </c>
      <c r="Q90" s="19">
        <f t="shared" si="25"/>
        <v>-1.18</v>
      </c>
      <c r="R90" s="17">
        <f t="shared" si="26"/>
        <v>-1.08</v>
      </c>
      <c r="S90" s="19">
        <f t="shared" si="16"/>
        <v>4.470000000000001</v>
      </c>
      <c r="T90" s="19">
        <f t="shared" si="17"/>
        <v>4.470000000000001</v>
      </c>
      <c r="U90" s="21">
        <f t="shared" si="18"/>
        <v>1.8199999999999998</v>
      </c>
      <c r="V90" s="13">
        <f t="shared" si="19"/>
        <v>1.62</v>
      </c>
      <c r="W90" s="13">
        <f t="shared" si="20"/>
        <v>2.32</v>
      </c>
      <c r="X90" s="17">
        <f t="shared" si="21"/>
        <v>1.92</v>
      </c>
    </row>
    <row r="91" spans="1:24" ht="12.75">
      <c r="A91" s="8">
        <v>39806</v>
      </c>
      <c r="B91" s="2">
        <v>359</v>
      </c>
      <c r="D91" s="10">
        <v>6</v>
      </c>
      <c r="E91" s="13">
        <v>1.4</v>
      </c>
      <c r="F91" s="20"/>
      <c r="G91" s="20"/>
      <c r="H91" s="30"/>
      <c r="I91" s="13"/>
      <c r="J91" s="13"/>
      <c r="K91" s="13"/>
      <c r="L91" s="13"/>
      <c r="M91" s="17"/>
      <c r="N91" s="19">
        <f t="shared" si="22"/>
        <v>-1.4</v>
      </c>
      <c r="O91" s="19">
        <f t="shared" si="23"/>
        <v>-1.2999999999999998</v>
      </c>
      <c r="P91" s="19">
        <f t="shared" si="24"/>
        <v>-1.2</v>
      </c>
      <c r="Q91" s="19">
        <f t="shared" si="25"/>
        <v>-1.0999999999999999</v>
      </c>
      <c r="R91" s="17">
        <f t="shared" si="26"/>
        <v>-0.9999999999999999</v>
      </c>
      <c r="S91" s="19">
        <f t="shared" si="16"/>
        <v>4.550000000000001</v>
      </c>
      <c r="T91" s="19">
        <f t="shared" si="17"/>
        <v>4.550000000000001</v>
      </c>
      <c r="U91" s="21">
        <f t="shared" si="18"/>
        <v>1.9</v>
      </c>
      <c r="V91" s="13">
        <f t="shared" si="19"/>
        <v>1.7000000000000002</v>
      </c>
      <c r="W91" s="13">
        <f t="shared" si="20"/>
        <v>2.4</v>
      </c>
      <c r="X91" s="17">
        <f t="shared" si="21"/>
        <v>2</v>
      </c>
    </row>
    <row r="92" spans="1:24" ht="12.75">
      <c r="A92" s="8">
        <v>39807</v>
      </c>
      <c r="B92" s="2">
        <v>360</v>
      </c>
      <c r="D92" s="10">
        <v>26</v>
      </c>
      <c r="E92" s="13">
        <v>1.61</v>
      </c>
      <c r="F92" s="20"/>
      <c r="G92" s="20"/>
      <c r="H92" s="30"/>
      <c r="I92" s="13"/>
      <c r="J92" s="13"/>
      <c r="K92" s="13"/>
      <c r="L92" s="13"/>
      <c r="M92" s="17"/>
      <c r="N92" s="19">
        <f t="shared" si="22"/>
        <v>-1.61</v>
      </c>
      <c r="O92" s="19">
        <f t="shared" si="23"/>
        <v>-1.51</v>
      </c>
      <c r="P92" s="19">
        <f t="shared" si="24"/>
        <v>-1.4100000000000001</v>
      </c>
      <c r="Q92" s="19">
        <f t="shared" si="25"/>
        <v>-1.31</v>
      </c>
      <c r="R92" s="17">
        <f t="shared" si="26"/>
        <v>-1.21</v>
      </c>
      <c r="S92" s="19">
        <f t="shared" si="16"/>
        <v>4.34</v>
      </c>
      <c r="T92" s="19">
        <f t="shared" si="17"/>
        <v>4.34</v>
      </c>
      <c r="U92" s="21">
        <f t="shared" si="18"/>
        <v>1.6899999999999997</v>
      </c>
      <c r="V92" s="13">
        <f t="shared" si="19"/>
        <v>1.49</v>
      </c>
      <c r="W92" s="13">
        <f t="shared" si="20"/>
        <v>2.1899999999999995</v>
      </c>
      <c r="X92" s="17">
        <f t="shared" si="21"/>
        <v>1.7899999999999998</v>
      </c>
    </row>
    <row r="93" spans="1:24" ht="12.75">
      <c r="A93" s="8">
        <v>39808</v>
      </c>
      <c r="B93" s="2">
        <v>361</v>
      </c>
      <c r="D93" s="10">
        <v>13</v>
      </c>
      <c r="E93" s="13">
        <v>1.74</v>
      </c>
      <c r="F93" s="20"/>
      <c r="G93" s="20"/>
      <c r="H93" s="30"/>
      <c r="I93" s="13"/>
      <c r="J93" s="13"/>
      <c r="K93" s="13"/>
      <c r="L93" s="13"/>
      <c r="M93" s="17"/>
      <c r="N93" s="19">
        <f t="shared" si="22"/>
        <v>-1.74</v>
      </c>
      <c r="O93" s="19">
        <f t="shared" si="23"/>
        <v>-1.64</v>
      </c>
      <c r="P93" s="19">
        <f t="shared" si="24"/>
        <v>-1.54</v>
      </c>
      <c r="Q93" s="19">
        <f t="shared" si="25"/>
        <v>-1.44</v>
      </c>
      <c r="R93" s="17">
        <f t="shared" si="26"/>
        <v>-1.3399999999999999</v>
      </c>
      <c r="S93" s="19">
        <f t="shared" si="16"/>
        <v>4.21</v>
      </c>
      <c r="T93" s="19">
        <f t="shared" si="17"/>
        <v>4.21</v>
      </c>
      <c r="U93" s="21">
        <f t="shared" si="18"/>
        <v>1.5599999999999998</v>
      </c>
      <c r="V93" s="13">
        <f t="shared" si="19"/>
        <v>1.36</v>
      </c>
      <c r="W93" s="13">
        <f t="shared" si="20"/>
        <v>2.0599999999999996</v>
      </c>
      <c r="X93" s="17">
        <f t="shared" si="21"/>
        <v>1.66</v>
      </c>
    </row>
    <row r="94" spans="1:24" ht="12.75">
      <c r="A94" s="8">
        <v>39809</v>
      </c>
      <c r="B94" s="2">
        <v>362</v>
      </c>
      <c r="D94" s="10">
        <v>3</v>
      </c>
      <c r="E94" s="13">
        <v>1.64</v>
      </c>
      <c r="F94" s="20"/>
      <c r="G94" s="20"/>
      <c r="H94" s="30"/>
      <c r="I94" s="13"/>
      <c r="J94" s="13"/>
      <c r="K94" s="13"/>
      <c r="L94" s="13"/>
      <c r="M94" s="17"/>
      <c r="N94" s="19">
        <f t="shared" si="22"/>
        <v>-1.64</v>
      </c>
      <c r="O94" s="19">
        <f t="shared" si="23"/>
        <v>-1.5399999999999998</v>
      </c>
      <c r="P94" s="19">
        <f t="shared" si="24"/>
        <v>-1.44</v>
      </c>
      <c r="Q94" s="19">
        <f t="shared" si="25"/>
        <v>-1.3399999999999999</v>
      </c>
      <c r="R94" s="17">
        <f t="shared" si="26"/>
        <v>-1.2399999999999998</v>
      </c>
      <c r="S94" s="19">
        <f t="shared" si="16"/>
        <v>4.3100000000000005</v>
      </c>
      <c r="T94" s="19">
        <f t="shared" si="17"/>
        <v>4.3100000000000005</v>
      </c>
      <c r="U94" s="21">
        <f t="shared" si="18"/>
        <v>1.66</v>
      </c>
      <c r="V94" s="13">
        <f t="shared" si="19"/>
        <v>1.4600000000000002</v>
      </c>
      <c r="W94" s="13">
        <f t="shared" si="20"/>
        <v>2.16</v>
      </c>
      <c r="X94" s="17">
        <f t="shared" si="21"/>
        <v>1.76</v>
      </c>
    </row>
    <row r="95" spans="1:24" ht="12.75">
      <c r="A95" s="8">
        <v>39810</v>
      </c>
      <c r="B95" s="2">
        <v>363</v>
      </c>
      <c r="D95" s="10">
        <v>0</v>
      </c>
      <c r="E95" s="13">
        <v>1.57</v>
      </c>
      <c r="F95" s="20"/>
      <c r="G95" s="20">
        <v>1330</v>
      </c>
      <c r="H95" s="30">
        <v>1330</v>
      </c>
      <c r="I95" s="13">
        <v>1.71</v>
      </c>
      <c r="J95" s="13">
        <v>1.77</v>
      </c>
      <c r="K95" s="13">
        <v>1.68</v>
      </c>
      <c r="L95" s="13">
        <v>1.7</v>
      </c>
      <c r="M95" s="17">
        <v>0.12</v>
      </c>
      <c r="N95" s="19">
        <f t="shared" si="22"/>
        <v>-1.57</v>
      </c>
      <c r="O95" s="19">
        <f t="shared" si="23"/>
        <v>-1.47</v>
      </c>
      <c r="P95" s="19">
        <f t="shared" si="24"/>
        <v>-1.37</v>
      </c>
      <c r="Q95" s="19">
        <f t="shared" si="25"/>
        <v>-1.27</v>
      </c>
      <c r="R95" s="17">
        <f t="shared" si="26"/>
        <v>-1.17</v>
      </c>
      <c r="S95" s="19">
        <f t="shared" si="16"/>
        <v>4.38</v>
      </c>
      <c r="T95" s="19">
        <f t="shared" si="17"/>
        <v>4.38</v>
      </c>
      <c r="U95" s="21">
        <f t="shared" si="18"/>
        <v>1.7299999999999998</v>
      </c>
      <c r="V95" s="13">
        <f t="shared" si="19"/>
        <v>1.53</v>
      </c>
      <c r="W95" s="13">
        <f t="shared" si="20"/>
        <v>2.2299999999999995</v>
      </c>
      <c r="X95" s="17">
        <f t="shared" si="21"/>
        <v>1.8299999999999998</v>
      </c>
    </row>
    <row r="96" spans="1:24" ht="12.75">
      <c r="A96" s="8">
        <v>39811</v>
      </c>
      <c r="B96" s="2">
        <v>364</v>
      </c>
      <c r="D96" s="10">
        <v>0</v>
      </c>
      <c r="E96" s="13">
        <v>1.5</v>
      </c>
      <c r="F96" s="20"/>
      <c r="G96" s="20"/>
      <c r="H96" s="30"/>
      <c r="I96" s="13"/>
      <c r="J96" s="13"/>
      <c r="K96" s="13"/>
      <c r="L96" s="13"/>
      <c r="M96" s="17"/>
      <c r="N96" s="19">
        <f t="shared" si="22"/>
        <v>-1.5</v>
      </c>
      <c r="O96" s="19">
        <f t="shared" si="23"/>
        <v>-1.4</v>
      </c>
      <c r="P96" s="19">
        <f t="shared" si="24"/>
        <v>-1.3</v>
      </c>
      <c r="Q96" s="19">
        <f t="shared" si="25"/>
        <v>-1.2</v>
      </c>
      <c r="R96" s="17">
        <f t="shared" si="26"/>
        <v>-1.1</v>
      </c>
      <c r="S96" s="19">
        <f t="shared" si="16"/>
        <v>4.45</v>
      </c>
      <c r="T96" s="19">
        <f t="shared" si="17"/>
        <v>4.45</v>
      </c>
      <c r="U96" s="21">
        <f t="shared" si="18"/>
        <v>1.7999999999999998</v>
      </c>
      <c r="V96" s="13">
        <f t="shared" si="19"/>
        <v>1.6</v>
      </c>
      <c r="W96" s="13">
        <f t="shared" si="20"/>
        <v>2.3</v>
      </c>
      <c r="X96" s="17">
        <f t="shared" si="21"/>
        <v>1.9</v>
      </c>
    </row>
    <row r="97" spans="1:24" ht="12.75">
      <c r="A97" s="8">
        <v>39812</v>
      </c>
      <c r="B97" s="2">
        <v>365</v>
      </c>
      <c r="D97" s="10">
        <v>0</v>
      </c>
      <c r="E97" s="13">
        <v>1.46</v>
      </c>
      <c r="F97" s="20"/>
      <c r="G97" s="20"/>
      <c r="H97" s="30"/>
      <c r="I97" s="13"/>
      <c r="J97" s="13"/>
      <c r="K97" s="13"/>
      <c r="L97" s="13"/>
      <c r="M97" s="17"/>
      <c r="N97" s="19">
        <f t="shared" si="22"/>
        <v>-1.46</v>
      </c>
      <c r="O97" s="19">
        <f t="shared" si="23"/>
        <v>-1.3599999999999999</v>
      </c>
      <c r="P97" s="19">
        <f t="shared" si="24"/>
        <v>-1.26</v>
      </c>
      <c r="Q97" s="19">
        <f t="shared" si="25"/>
        <v>-1.16</v>
      </c>
      <c r="R97" s="17">
        <f t="shared" si="26"/>
        <v>-1.06</v>
      </c>
      <c r="S97" s="19">
        <f t="shared" si="16"/>
        <v>4.49</v>
      </c>
      <c r="T97" s="19">
        <f t="shared" si="17"/>
        <v>4.49</v>
      </c>
      <c r="U97" s="21">
        <f t="shared" si="18"/>
        <v>1.8399999999999999</v>
      </c>
      <c r="V97" s="13">
        <f t="shared" si="19"/>
        <v>1.6400000000000001</v>
      </c>
      <c r="W97" s="13">
        <f t="shared" si="20"/>
        <v>2.34</v>
      </c>
      <c r="X97" s="17">
        <f t="shared" si="21"/>
        <v>1.94</v>
      </c>
    </row>
    <row r="98" spans="1:24" ht="12.75">
      <c r="A98" s="8">
        <v>39813</v>
      </c>
      <c r="B98" s="2">
        <v>366</v>
      </c>
      <c r="D98" s="10">
        <v>0</v>
      </c>
      <c r="E98" s="13">
        <v>1.42</v>
      </c>
      <c r="F98" s="20"/>
      <c r="G98" s="20"/>
      <c r="H98" s="30"/>
      <c r="I98" s="13"/>
      <c r="J98" s="13"/>
      <c r="K98" s="13"/>
      <c r="L98" s="13"/>
      <c r="M98" s="17"/>
      <c r="N98" s="19">
        <f t="shared" si="22"/>
        <v>-1.42</v>
      </c>
      <c r="O98" s="19">
        <f t="shared" si="23"/>
        <v>-1.3199999999999998</v>
      </c>
      <c r="P98" s="19">
        <f t="shared" si="24"/>
        <v>-1.22</v>
      </c>
      <c r="Q98" s="19">
        <f t="shared" si="25"/>
        <v>-1.1199999999999999</v>
      </c>
      <c r="R98" s="17">
        <f t="shared" si="26"/>
        <v>-1.02</v>
      </c>
      <c r="S98" s="19">
        <f t="shared" si="16"/>
        <v>4.53</v>
      </c>
      <c r="T98" s="19">
        <f t="shared" si="17"/>
        <v>4.53</v>
      </c>
      <c r="U98" s="21">
        <f t="shared" si="18"/>
        <v>1.88</v>
      </c>
      <c r="V98" s="13">
        <f t="shared" si="19"/>
        <v>1.6800000000000002</v>
      </c>
      <c r="W98" s="13">
        <f t="shared" si="20"/>
        <v>2.38</v>
      </c>
      <c r="X98" s="17">
        <f t="shared" si="21"/>
        <v>1.98</v>
      </c>
    </row>
    <row r="99" spans="1:24" ht="12.75">
      <c r="A99" s="8">
        <v>39814</v>
      </c>
      <c r="B99" s="2">
        <v>1</v>
      </c>
      <c r="D99" s="10">
        <v>0</v>
      </c>
      <c r="E99" s="13">
        <v>1.39</v>
      </c>
      <c r="F99" s="20">
        <v>4</v>
      </c>
      <c r="G99" s="20" t="s">
        <v>35</v>
      </c>
      <c r="H99" s="30">
        <v>1000</v>
      </c>
      <c r="I99" s="13">
        <v>1.5</v>
      </c>
      <c r="J99" s="13">
        <v>1.58</v>
      </c>
      <c r="K99" s="13">
        <v>1.47</v>
      </c>
      <c r="L99" s="13">
        <v>1.5</v>
      </c>
      <c r="M99" s="17">
        <v>0.05</v>
      </c>
      <c r="N99" s="19">
        <f t="shared" si="22"/>
        <v>-1.39</v>
      </c>
      <c r="O99" s="19">
        <f t="shared" si="23"/>
        <v>-1.2899999999999998</v>
      </c>
      <c r="P99" s="19">
        <f t="shared" si="24"/>
        <v>-1.19</v>
      </c>
      <c r="Q99" s="19">
        <f t="shared" si="25"/>
        <v>-1.0899999999999999</v>
      </c>
      <c r="R99" s="17">
        <f t="shared" si="26"/>
        <v>-0.9899999999999999</v>
      </c>
      <c r="S99" s="19">
        <f t="shared" si="16"/>
        <v>4.5600000000000005</v>
      </c>
      <c r="T99" s="19">
        <f t="shared" si="17"/>
        <v>4.5600000000000005</v>
      </c>
      <c r="U99" s="21">
        <f t="shared" si="18"/>
        <v>1.91</v>
      </c>
      <c r="V99" s="13">
        <f t="shared" si="19"/>
        <v>1.7100000000000002</v>
      </c>
      <c r="W99" s="13">
        <f t="shared" si="20"/>
        <v>2.41</v>
      </c>
      <c r="X99" s="17">
        <f t="shared" si="21"/>
        <v>2.01</v>
      </c>
    </row>
    <row r="100" spans="1:24" ht="12.75">
      <c r="A100" s="8">
        <v>39815</v>
      </c>
      <c r="B100" s="2">
        <v>2</v>
      </c>
      <c r="D100" s="10">
        <v>0</v>
      </c>
      <c r="E100" s="13">
        <v>1.36</v>
      </c>
      <c r="F100" s="20"/>
      <c r="G100" s="20"/>
      <c r="H100" s="30"/>
      <c r="I100" s="13"/>
      <c r="J100" s="13"/>
      <c r="K100" s="13"/>
      <c r="L100" s="13"/>
      <c r="M100" s="17"/>
      <c r="N100" s="19">
        <f t="shared" si="22"/>
        <v>-1.36</v>
      </c>
      <c r="O100" s="19">
        <f t="shared" si="23"/>
        <v>-1.26</v>
      </c>
      <c r="P100" s="19">
        <f t="shared" si="24"/>
        <v>-1.1600000000000001</v>
      </c>
      <c r="Q100" s="19">
        <f t="shared" si="25"/>
        <v>-1.06</v>
      </c>
      <c r="R100" s="17">
        <f t="shared" si="26"/>
        <v>-0.9600000000000001</v>
      </c>
      <c r="S100" s="19">
        <f t="shared" si="16"/>
        <v>4.59</v>
      </c>
      <c r="T100" s="19">
        <f t="shared" si="17"/>
        <v>4.59</v>
      </c>
      <c r="U100" s="21">
        <f t="shared" si="18"/>
        <v>1.9399999999999997</v>
      </c>
      <c r="V100" s="13">
        <f t="shared" si="19"/>
        <v>1.74</v>
      </c>
      <c r="W100" s="13">
        <f t="shared" si="20"/>
        <v>2.4399999999999995</v>
      </c>
      <c r="X100" s="17">
        <f t="shared" si="21"/>
        <v>2.04</v>
      </c>
    </row>
    <row r="101" spans="1:24" ht="12.75">
      <c r="A101" s="8">
        <v>39816</v>
      </c>
      <c r="B101" s="2">
        <v>3</v>
      </c>
      <c r="D101" s="10">
        <v>6</v>
      </c>
      <c r="E101" s="13">
        <v>1.4</v>
      </c>
      <c r="F101" s="20"/>
      <c r="G101" s="20"/>
      <c r="H101" s="30"/>
      <c r="I101" s="13"/>
      <c r="J101" s="13"/>
      <c r="K101" s="13"/>
      <c r="L101" s="13"/>
      <c r="M101" s="17"/>
      <c r="N101" s="19">
        <f t="shared" si="22"/>
        <v>-1.4</v>
      </c>
      <c r="O101" s="19">
        <f t="shared" si="23"/>
        <v>-1.2999999999999998</v>
      </c>
      <c r="P101" s="19">
        <f t="shared" si="24"/>
        <v>-1.2</v>
      </c>
      <c r="Q101" s="19">
        <f t="shared" si="25"/>
        <v>-1.0999999999999999</v>
      </c>
      <c r="R101" s="17">
        <f t="shared" si="26"/>
        <v>-0.9999999999999999</v>
      </c>
      <c r="S101" s="19">
        <f t="shared" si="16"/>
        <v>4.550000000000001</v>
      </c>
      <c r="T101" s="19">
        <f t="shared" si="17"/>
        <v>4.550000000000001</v>
      </c>
      <c r="U101" s="21">
        <f t="shared" si="18"/>
        <v>1.9</v>
      </c>
      <c r="V101" s="13">
        <f t="shared" si="19"/>
        <v>1.7000000000000002</v>
      </c>
      <c r="W101" s="13">
        <f t="shared" si="20"/>
        <v>2.4</v>
      </c>
      <c r="X101" s="17">
        <f t="shared" si="21"/>
        <v>2</v>
      </c>
    </row>
    <row r="102" spans="1:24" ht="12.75">
      <c r="A102" s="8">
        <v>39817</v>
      </c>
      <c r="B102" s="2">
        <v>4</v>
      </c>
      <c r="D102" s="10">
        <v>6</v>
      </c>
      <c r="E102" s="13">
        <v>1.44</v>
      </c>
      <c r="F102" s="20"/>
      <c r="G102" s="20"/>
      <c r="H102" s="30"/>
      <c r="I102" s="13"/>
      <c r="J102" s="13"/>
      <c r="K102" s="13"/>
      <c r="L102" s="13"/>
      <c r="M102" s="17"/>
      <c r="N102" s="19">
        <f t="shared" si="22"/>
        <v>-1.44</v>
      </c>
      <c r="O102" s="19">
        <f t="shared" si="23"/>
        <v>-1.3399999999999999</v>
      </c>
      <c r="P102" s="19">
        <f t="shared" si="24"/>
        <v>-1.24</v>
      </c>
      <c r="Q102" s="19">
        <f t="shared" si="25"/>
        <v>-1.14</v>
      </c>
      <c r="R102" s="17">
        <f t="shared" si="26"/>
        <v>-1.04</v>
      </c>
      <c r="S102" s="19">
        <f t="shared" si="16"/>
        <v>4.51</v>
      </c>
      <c r="T102" s="19">
        <f t="shared" si="17"/>
        <v>4.51</v>
      </c>
      <c r="U102" s="21">
        <f t="shared" si="18"/>
        <v>1.8599999999999999</v>
      </c>
      <c r="V102" s="13">
        <f t="shared" si="19"/>
        <v>1.6600000000000001</v>
      </c>
      <c r="W102" s="13">
        <f t="shared" si="20"/>
        <v>2.36</v>
      </c>
      <c r="X102" s="17">
        <f t="shared" si="21"/>
        <v>1.96</v>
      </c>
    </row>
    <row r="103" spans="1:24" ht="12.75">
      <c r="A103" s="8">
        <v>39818</v>
      </c>
      <c r="B103" s="2">
        <v>5</v>
      </c>
      <c r="D103" s="10">
        <v>3</v>
      </c>
      <c r="E103" s="13">
        <v>1.43</v>
      </c>
      <c r="F103" s="20"/>
      <c r="G103" s="20"/>
      <c r="H103" s="30"/>
      <c r="I103" s="13"/>
      <c r="J103" s="13"/>
      <c r="K103" s="13"/>
      <c r="L103" s="13"/>
      <c r="M103" s="17"/>
      <c r="N103" s="19">
        <f t="shared" si="22"/>
        <v>-1.43</v>
      </c>
      <c r="O103" s="19">
        <f t="shared" si="23"/>
        <v>-1.3299999999999998</v>
      </c>
      <c r="P103" s="19">
        <f t="shared" si="24"/>
        <v>-1.23</v>
      </c>
      <c r="Q103" s="19">
        <f t="shared" si="25"/>
        <v>-1.13</v>
      </c>
      <c r="R103" s="17">
        <f t="shared" si="26"/>
        <v>-1.0299999999999998</v>
      </c>
      <c r="S103" s="19">
        <f t="shared" si="16"/>
        <v>4.5200000000000005</v>
      </c>
      <c r="T103" s="19">
        <f t="shared" si="17"/>
        <v>4.5200000000000005</v>
      </c>
      <c r="U103" s="21">
        <f t="shared" si="18"/>
        <v>1.8699999999999999</v>
      </c>
      <c r="V103" s="13">
        <f t="shared" si="19"/>
        <v>1.6700000000000002</v>
      </c>
      <c r="W103" s="13">
        <f t="shared" si="20"/>
        <v>2.37</v>
      </c>
      <c r="X103" s="17">
        <f t="shared" si="21"/>
        <v>1.97</v>
      </c>
    </row>
    <row r="104" spans="1:24" ht="12.75">
      <c r="A104" s="8">
        <v>39819</v>
      </c>
      <c r="B104" s="2">
        <v>6</v>
      </c>
      <c r="D104" s="10">
        <v>8</v>
      </c>
      <c r="E104" s="13">
        <v>1.54</v>
      </c>
      <c r="F104" s="20"/>
      <c r="G104" s="20"/>
      <c r="H104" s="30"/>
      <c r="I104" s="13"/>
      <c r="J104" s="13"/>
      <c r="K104" s="13"/>
      <c r="L104" s="13"/>
      <c r="M104" s="17"/>
      <c r="N104" s="19">
        <f t="shared" si="22"/>
        <v>-1.54</v>
      </c>
      <c r="O104" s="19">
        <f t="shared" si="23"/>
        <v>-1.44</v>
      </c>
      <c r="P104" s="19">
        <f t="shared" si="24"/>
        <v>-1.34</v>
      </c>
      <c r="Q104" s="19">
        <f t="shared" si="25"/>
        <v>-1.24</v>
      </c>
      <c r="R104" s="17">
        <f t="shared" si="26"/>
        <v>-1.1400000000000001</v>
      </c>
      <c r="S104" s="19">
        <f t="shared" si="16"/>
        <v>4.41</v>
      </c>
      <c r="T104" s="19">
        <f t="shared" si="17"/>
        <v>4.41</v>
      </c>
      <c r="U104" s="21">
        <f t="shared" si="18"/>
        <v>1.7599999999999998</v>
      </c>
      <c r="V104" s="13">
        <f t="shared" si="19"/>
        <v>1.56</v>
      </c>
      <c r="W104" s="13">
        <f t="shared" si="20"/>
        <v>2.26</v>
      </c>
      <c r="X104" s="17">
        <f t="shared" si="21"/>
        <v>1.8599999999999999</v>
      </c>
    </row>
    <row r="105" spans="1:24" ht="12.75">
      <c r="A105" s="8">
        <v>39820</v>
      </c>
      <c r="B105" s="2">
        <v>7</v>
      </c>
      <c r="D105" s="10">
        <v>2</v>
      </c>
      <c r="E105" s="13">
        <v>1.54</v>
      </c>
      <c r="F105" s="20"/>
      <c r="G105" s="20"/>
      <c r="H105" s="30"/>
      <c r="I105" s="13"/>
      <c r="J105" s="13"/>
      <c r="K105" s="13"/>
      <c r="L105" s="13"/>
      <c r="M105" s="17"/>
      <c r="N105" s="19">
        <f t="shared" si="22"/>
        <v>-1.54</v>
      </c>
      <c r="O105" s="19">
        <f t="shared" si="23"/>
        <v>-1.44</v>
      </c>
      <c r="P105" s="19">
        <f t="shared" si="24"/>
        <v>-1.34</v>
      </c>
      <c r="Q105" s="19">
        <f t="shared" si="25"/>
        <v>-1.24</v>
      </c>
      <c r="R105" s="17">
        <f t="shared" si="26"/>
        <v>-1.1400000000000001</v>
      </c>
      <c r="S105" s="19">
        <f t="shared" si="16"/>
        <v>4.41</v>
      </c>
      <c r="T105" s="19">
        <f t="shared" si="17"/>
        <v>4.41</v>
      </c>
      <c r="U105" s="21">
        <f t="shared" si="18"/>
        <v>1.7599999999999998</v>
      </c>
      <c r="V105" s="13">
        <f t="shared" si="19"/>
        <v>1.56</v>
      </c>
      <c r="W105" s="13">
        <f t="shared" si="20"/>
        <v>2.26</v>
      </c>
      <c r="X105" s="17">
        <f t="shared" si="21"/>
        <v>1.8599999999999999</v>
      </c>
    </row>
    <row r="106" spans="1:24" ht="12.75">
      <c r="A106" s="8">
        <v>39821</v>
      </c>
      <c r="B106" s="2">
        <v>8</v>
      </c>
      <c r="D106" s="10">
        <v>0</v>
      </c>
      <c r="E106" s="13">
        <v>1.47</v>
      </c>
      <c r="F106" s="20"/>
      <c r="G106" s="20"/>
      <c r="H106" s="30"/>
      <c r="I106" s="13"/>
      <c r="J106" s="13"/>
      <c r="K106" s="13"/>
      <c r="L106" s="13"/>
      <c r="M106" s="17"/>
      <c r="N106" s="19">
        <f t="shared" si="22"/>
        <v>-1.47</v>
      </c>
      <c r="O106" s="19">
        <f t="shared" si="23"/>
        <v>-1.3699999999999999</v>
      </c>
      <c r="P106" s="19">
        <f t="shared" si="24"/>
        <v>-1.27</v>
      </c>
      <c r="Q106" s="19">
        <f t="shared" si="25"/>
        <v>-1.17</v>
      </c>
      <c r="R106" s="17">
        <f t="shared" si="26"/>
        <v>-1.0699999999999998</v>
      </c>
      <c r="S106" s="19">
        <f t="shared" si="16"/>
        <v>4.48</v>
      </c>
      <c r="T106" s="19">
        <f t="shared" si="17"/>
        <v>4.48</v>
      </c>
      <c r="U106" s="21">
        <f t="shared" si="18"/>
        <v>1.8299999999999998</v>
      </c>
      <c r="V106" s="13">
        <f t="shared" si="19"/>
        <v>1.6300000000000001</v>
      </c>
      <c r="W106" s="13">
        <f t="shared" si="20"/>
        <v>2.33</v>
      </c>
      <c r="X106" s="17">
        <f t="shared" si="21"/>
        <v>1.93</v>
      </c>
    </row>
    <row r="107" spans="1:24" ht="12.75">
      <c r="A107" s="8">
        <v>39822</v>
      </c>
      <c r="B107" s="2">
        <v>9</v>
      </c>
      <c r="D107" s="10">
        <v>6</v>
      </c>
      <c r="E107" s="13">
        <v>1.51</v>
      </c>
      <c r="F107" s="20"/>
      <c r="G107" s="20"/>
      <c r="H107" s="30"/>
      <c r="I107" s="13"/>
      <c r="J107" s="13"/>
      <c r="K107" s="13"/>
      <c r="L107" s="13"/>
      <c r="M107" s="17"/>
      <c r="N107" s="19">
        <f t="shared" si="22"/>
        <v>-1.51</v>
      </c>
      <c r="O107" s="19">
        <f t="shared" si="23"/>
        <v>-1.41</v>
      </c>
      <c r="P107" s="19">
        <f t="shared" si="24"/>
        <v>-1.31</v>
      </c>
      <c r="Q107" s="19">
        <f t="shared" si="25"/>
        <v>-1.21</v>
      </c>
      <c r="R107" s="17">
        <f t="shared" si="26"/>
        <v>-1.1099999999999999</v>
      </c>
      <c r="S107" s="19">
        <f t="shared" si="16"/>
        <v>4.44</v>
      </c>
      <c r="T107" s="19">
        <f t="shared" si="17"/>
        <v>4.44</v>
      </c>
      <c r="U107" s="21">
        <f t="shared" si="18"/>
        <v>1.7899999999999998</v>
      </c>
      <c r="V107" s="13">
        <f t="shared" si="19"/>
        <v>1.59</v>
      </c>
      <c r="W107" s="13">
        <f t="shared" si="20"/>
        <v>2.29</v>
      </c>
      <c r="X107" s="17">
        <f t="shared" si="21"/>
        <v>1.89</v>
      </c>
    </row>
    <row r="108" spans="1:24" ht="12.75">
      <c r="A108" s="8">
        <v>39823</v>
      </c>
      <c r="B108" s="2">
        <v>10</v>
      </c>
      <c r="D108" s="10">
        <v>0</v>
      </c>
      <c r="E108" s="13">
        <v>1.48</v>
      </c>
      <c r="F108" s="20"/>
      <c r="G108" s="20"/>
      <c r="H108" s="30"/>
      <c r="I108" s="13"/>
      <c r="J108" s="13"/>
      <c r="K108" s="13"/>
      <c r="L108" s="13"/>
      <c r="M108" s="17"/>
      <c r="N108" s="19">
        <f t="shared" si="22"/>
        <v>-1.48</v>
      </c>
      <c r="O108" s="19">
        <f t="shared" si="23"/>
        <v>-1.38</v>
      </c>
      <c r="P108" s="19">
        <f t="shared" si="24"/>
        <v>-1.28</v>
      </c>
      <c r="Q108" s="19">
        <f t="shared" si="25"/>
        <v>-1.18</v>
      </c>
      <c r="R108" s="17">
        <f t="shared" si="26"/>
        <v>-1.08</v>
      </c>
      <c r="S108" s="19">
        <f t="shared" si="16"/>
        <v>4.470000000000001</v>
      </c>
      <c r="T108" s="19">
        <f t="shared" si="17"/>
        <v>4.470000000000001</v>
      </c>
      <c r="U108" s="21">
        <f t="shared" si="18"/>
        <v>1.8199999999999998</v>
      </c>
      <c r="V108" s="13">
        <f t="shared" si="19"/>
        <v>1.62</v>
      </c>
      <c r="W108" s="13">
        <f t="shared" si="20"/>
        <v>2.32</v>
      </c>
      <c r="X108" s="17">
        <f t="shared" si="21"/>
        <v>1.92</v>
      </c>
    </row>
    <row r="109" spans="1:24" ht="12.75">
      <c r="A109" s="8">
        <v>39824</v>
      </c>
      <c r="B109" s="2">
        <v>11</v>
      </c>
      <c r="D109" s="10">
        <v>1</v>
      </c>
      <c r="E109" s="13">
        <v>1.45</v>
      </c>
      <c r="F109" s="20"/>
      <c r="G109" s="20"/>
      <c r="H109" s="30"/>
      <c r="I109" s="13"/>
      <c r="J109" s="13"/>
      <c r="K109" s="13"/>
      <c r="L109" s="13"/>
      <c r="M109" s="17"/>
      <c r="N109" s="19">
        <f t="shared" si="22"/>
        <v>-1.45</v>
      </c>
      <c r="O109" s="19">
        <f t="shared" si="23"/>
        <v>-1.3499999999999999</v>
      </c>
      <c r="P109" s="19">
        <f t="shared" si="24"/>
        <v>-1.25</v>
      </c>
      <c r="Q109" s="19">
        <f t="shared" si="25"/>
        <v>-1.15</v>
      </c>
      <c r="R109" s="17">
        <f t="shared" si="26"/>
        <v>-1.0499999999999998</v>
      </c>
      <c r="S109" s="19">
        <f t="shared" si="16"/>
        <v>4.5</v>
      </c>
      <c r="T109" s="19">
        <f t="shared" si="17"/>
        <v>4.5</v>
      </c>
      <c r="U109" s="21">
        <f t="shared" si="18"/>
        <v>1.8499999999999999</v>
      </c>
      <c r="V109" s="13">
        <f t="shared" si="19"/>
        <v>1.6500000000000001</v>
      </c>
      <c r="W109" s="13">
        <f t="shared" si="20"/>
        <v>2.3499999999999996</v>
      </c>
      <c r="X109" s="17">
        <f t="shared" si="21"/>
        <v>1.95</v>
      </c>
    </row>
    <row r="110" spans="1:24" ht="12.75">
      <c r="A110" s="8">
        <v>39825</v>
      </c>
      <c r="B110" s="2">
        <v>12</v>
      </c>
      <c r="D110" s="10">
        <v>8</v>
      </c>
      <c r="E110" s="13">
        <v>1.48</v>
      </c>
      <c r="F110" s="20"/>
      <c r="G110" s="20"/>
      <c r="H110" s="30"/>
      <c r="I110" s="13"/>
      <c r="J110" s="13"/>
      <c r="K110" s="13"/>
      <c r="L110" s="13"/>
      <c r="M110" s="17"/>
      <c r="N110" s="19">
        <f t="shared" si="22"/>
        <v>-1.48</v>
      </c>
      <c r="O110" s="19">
        <f t="shared" si="23"/>
        <v>-1.38</v>
      </c>
      <c r="P110" s="19">
        <f t="shared" si="24"/>
        <v>-1.28</v>
      </c>
      <c r="Q110" s="19">
        <f t="shared" si="25"/>
        <v>-1.18</v>
      </c>
      <c r="R110" s="17">
        <f t="shared" si="26"/>
        <v>-1.08</v>
      </c>
      <c r="S110" s="19">
        <f t="shared" si="16"/>
        <v>4.470000000000001</v>
      </c>
      <c r="T110" s="19">
        <f t="shared" si="17"/>
        <v>4.470000000000001</v>
      </c>
      <c r="U110" s="21">
        <f t="shared" si="18"/>
        <v>1.8199999999999998</v>
      </c>
      <c r="V110" s="13">
        <f t="shared" si="19"/>
        <v>1.62</v>
      </c>
      <c r="W110" s="13">
        <f t="shared" si="20"/>
        <v>2.32</v>
      </c>
      <c r="X110" s="17">
        <f t="shared" si="21"/>
        <v>1.92</v>
      </c>
    </row>
    <row r="111" spans="1:24" ht="12.75">
      <c r="A111" s="8">
        <v>39826</v>
      </c>
      <c r="B111" s="2">
        <v>13</v>
      </c>
      <c r="D111" s="10">
        <v>0</v>
      </c>
      <c r="E111" s="13">
        <v>1.5</v>
      </c>
      <c r="F111" s="20"/>
      <c r="G111" s="33"/>
      <c r="I111" s="22"/>
      <c r="J111" s="13"/>
      <c r="K111" s="13"/>
      <c r="L111" s="13"/>
      <c r="M111" s="17"/>
      <c r="N111" s="19">
        <f t="shared" si="22"/>
        <v>-1.5</v>
      </c>
      <c r="O111" s="19">
        <f t="shared" si="23"/>
        <v>-1.4</v>
      </c>
      <c r="P111" s="19">
        <f t="shared" si="24"/>
        <v>-1.3</v>
      </c>
      <c r="Q111" s="19">
        <f t="shared" si="25"/>
        <v>-1.2</v>
      </c>
      <c r="R111" s="17">
        <f t="shared" si="26"/>
        <v>-1.1</v>
      </c>
      <c r="S111" s="19">
        <f t="shared" si="16"/>
        <v>4.45</v>
      </c>
      <c r="T111" s="19">
        <f t="shared" si="17"/>
        <v>4.45</v>
      </c>
      <c r="U111" s="21">
        <f t="shared" si="18"/>
        <v>1.7999999999999998</v>
      </c>
      <c r="V111" s="13">
        <f t="shared" si="19"/>
        <v>1.6</v>
      </c>
      <c r="W111" s="13">
        <f t="shared" si="20"/>
        <v>2.3</v>
      </c>
      <c r="X111" s="17">
        <f t="shared" si="21"/>
        <v>1.9</v>
      </c>
    </row>
    <row r="112" spans="1:24" ht="12.75">
      <c r="A112" s="8">
        <v>39827</v>
      </c>
      <c r="B112" s="2">
        <v>14</v>
      </c>
      <c r="D112" s="10">
        <v>0</v>
      </c>
      <c r="E112" s="13">
        <v>1.46</v>
      </c>
      <c r="F112" s="20"/>
      <c r="G112" s="20"/>
      <c r="H112" s="30"/>
      <c r="I112" s="13"/>
      <c r="J112" s="13"/>
      <c r="K112" s="13"/>
      <c r="L112" s="13"/>
      <c r="M112" s="17"/>
      <c r="N112" s="19">
        <f t="shared" si="22"/>
        <v>-1.46</v>
      </c>
      <c r="O112" s="19">
        <f t="shared" si="23"/>
        <v>-1.3599999999999999</v>
      </c>
      <c r="P112" s="19">
        <f t="shared" si="24"/>
        <v>-1.26</v>
      </c>
      <c r="Q112" s="19">
        <f t="shared" si="25"/>
        <v>-1.16</v>
      </c>
      <c r="R112" s="17">
        <f t="shared" si="26"/>
        <v>-1.06</v>
      </c>
      <c r="S112" s="19">
        <f t="shared" si="16"/>
        <v>4.49</v>
      </c>
      <c r="T112" s="19">
        <f t="shared" si="17"/>
        <v>4.49</v>
      </c>
      <c r="U112" s="21">
        <f t="shared" si="18"/>
        <v>1.8399999999999999</v>
      </c>
      <c r="V112" s="13">
        <f t="shared" si="19"/>
        <v>1.6400000000000001</v>
      </c>
      <c r="W112" s="13">
        <f t="shared" si="20"/>
        <v>2.34</v>
      </c>
      <c r="X112" s="17">
        <f t="shared" si="21"/>
        <v>1.94</v>
      </c>
    </row>
    <row r="113" spans="1:24" ht="12.75">
      <c r="A113" s="8">
        <v>39828</v>
      </c>
      <c r="B113" s="2">
        <v>15</v>
      </c>
      <c r="D113" s="10">
        <v>0</v>
      </c>
      <c r="E113" s="13">
        <v>1.43</v>
      </c>
      <c r="F113" s="20"/>
      <c r="G113" s="20"/>
      <c r="H113" s="30"/>
      <c r="I113" s="13"/>
      <c r="J113" s="13"/>
      <c r="K113" s="13"/>
      <c r="L113" s="13"/>
      <c r="M113" s="17"/>
      <c r="N113" s="19">
        <f t="shared" si="22"/>
        <v>-1.43</v>
      </c>
      <c r="O113" s="19">
        <f t="shared" si="23"/>
        <v>-1.3299999999999998</v>
      </c>
      <c r="P113" s="19">
        <f t="shared" si="24"/>
        <v>-1.23</v>
      </c>
      <c r="Q113" s="19">
        <f t="shared" si="25"/>
        <v>-1.13</v>
      </c>
      <c r="R113" s="17">
        <f t="shared" si="26"/>
        <v>-1.0299999999999998</v>
      </c>
      <c r="S113" s="19">
        <f t="shared" si="16"/>
        <v>4.5200000000000005</v>
      </c>
      <c r="T113" s="19">
        <f t="shared" si="17"/>
        <v>4.5200000000000005</v>
      </c>
      <c r="U113" s="21">
        <f t="shared" si="18"/>
        <v>1.8699999999999999</v>
      </c>
      <c r="V113" s="13">
        <f t="shared" si="19"/>
        <v>1.6700000000000002</v>
      </c>
      <c r="W113" s="13">
        <f t="shared" si="20"/>
        <v>2.37</v>
      </c>
      <c r="X113" s="17">
        <f t="shared" si="21"/>
        <v>1.97</v>
      </c>
    </row>
    <row r="114" spans="1:24" ht="12.75">
      <c r="A114" s="8">
        <v>39829</v>
      </c>
      <c r="B114" s="2">
        <v>16</v>
      </c>
      <c r="D114" s="10">
        <v>0</v>
      </c>
      <c r="E114" s="13">
        <v>1.4</v>
      </c>
      <c r="F114" s="20"/>
      <c r="G114" s="20"/>
      <c r="H114" s="30"/>
      <c r="I114" s="13"/>
      <c r="J114" s="13"/>
      <c r="K114" s="13"/>
      <c r="L114" s="13"/>
      <c r="M114" s="17"/>
      <c r="N114" s="19">
        <f t="shared" si="22"/>
        <v>-1.4</v>
      </c>
      <c r="O114" s="19">
        <f t="shared" si="23"/>
        <v>-1.2999999999999998</v>
      </c>
      <c r="P114" s="19">
        <f t="shared" si="24"/>
        <v>-1.2</v>
      </c>
      <c r="Q114" s="19">
        <f t="shared" si="25"/>
        <v>-1.0999999999999999</v>
      </c>
      <c r="R114" s="17">
        <f t="shared" si="26"/>
        <v>-0.9999999999999999</v>
      </c>
      <c r="S114" s="19">
        <f t="shared" si="16"/>
        <v>4.550000000000001</v>
      </c>
      <c r="T114" s="19">
        <f t="shared" si="17"/>
        <v>4.550000000000001</v>
      </c>
      <c r="U114" s="21">
        <f t="shared" si="18"/>
        <v>1.9</v>
      </c>
      <c r="V114" s="13">
        <f t="shared" si="19"/>
        <v>1.7000000000000002</v>
      </c>
      <c r="W114" s="13">
        <f t="shared" si="20"/>
        <v>2.4</v>
      </c>
      <c r="X114" s="17">
        <f t="shared" si="21"/>
        <v>2</v>
      </c>
    </row>
    <row r="115" spans="1:24" ht="12.75">
      <c r="A115" s="8">
        <v>39830</v>
      </c>
      <c r="B115" s="2">
        <v>17</v>
      </c>
      <c r="D115" s="10">
        <v>0</v>
      </c>
      <c r="E115" s="13">
        <v>1.38</v>
      </c>
      <c r="F115" s="20"/>
      <c r="G115" s="20"/>
      <c r="H115" s="30"/>
      <c r="I115" s="13"/>
      <c r="J115" s="13"/>
      <c r="K115" s="13"/>
      <c r="L115" s="13"/>
      <c r="M115" s="17"/>
      <c r="N115" s="19">
        <f t="shared" si="22"/>
        <v>-1.38</v>
      </c>
      <c r="O115" s="19">
        <f t="shared" si="23"/>
        <v>-1.2799999999999998</v>
      </c>
      <c r="P115" s="19">
        <f t="shared" si="24"/>
        <v>-1.18</v>
      </c>
      <c r="Q115" s="19">
        <f t="shared" si="25"/>
        <v>-1.0799999999999998</v>
      </c>
      <c r="R115" s="17">
        <f t="shared" si="26"/>
        <v>-0.9799999999999999</v>
      </c>
      <c r="S115" s="19">
        <f t="shared" si="16"/>
        <v>4.57</v>
      </c>
      <c r="T115" s="19">
        <f t="shared" si="17"/>
        <v>4.57</v>
      </c>
      <c r="U115" s="21">
        <f t="shared" si="18"/>
        <v>1.92</v>
      </c>
      <c r="V115" s="13">
        <f t="shared" si="19"/>
        <v>1.7200000000000002</v>
      </c>
      <c r="W115" s="13">
        <f t="shared" si="20"/>
        <v>2.42</v>
      </c>
      <c r="X115" s="17">
        <f t="shared" si="21"/>
        <v>2.02</v>
      </c>
    </row>
    <row r="116" spans="1:24" ht="12.75">
      <c r="A116" s="8">
        <v>39831</v>
      </c>
      <c r="B116" s="2">
        <v>18</v>
      </c>
      <c r="D116" s="10">
        <v>0</v>
      </c>
      <c r="E116" s="13">
        <v>1.37</v>
      </c>
      <c r="F116" s="20"/>
      <c r="G116" s="20"/>
      <c r="H116" s="30"/>
      <c r="I116" s="13"/>
      <c r="J116" s="13"/>
      <c r="K116" s="13"/>
      <c r="L116" s="13"/>
      <c r="M116" s="17"/>
      <c r="N116" s="19">
        <f t="shared" si="22"/>
        <v>-1.37</v>
      </c>
      <c r="O116" s="19">
        <f t="shared" si="23"/>
        <v>-1.27</v>
      </c>
      <c r="P116" s="19">
        <f t="shared" si="24"/>
        <v>-1.1700000000000002</v>
      </c>
      <c r="Q116" s="19">
        <f t="shared" si="25"/>
        <v>-1.07</v>
      </c>
      <c r="R116" s="17">
        <f t="shared" si="26"/>
        <v>-0.9700000000000001</v>
      </c>
      <c r="S116" s="19">
        <f t="shared" si="16"/>
        <v>4.58</v>
      </c>
      <c r="T116" s="19">
        <f t="shared" si="17"/>
        <v>4.58</v>
      </c>
      <c r="U116" s="21">
        <f t="shared" si="18"/>
        <v>1.9299999999999997</v>
      </c>
      <c r="V116" s="13">
        <f t="shared" si="19"/>
        <v>1.73</v>
      </c>
      <c r="W116" s="13">
        <f t="shared" si="20"/>
        <v>2.4299999999999997</v>
      </c>
      <c r="X116" s="17">
        <f t="shared" si="21"/>
        <v>2.03</v>
      </c>
    </row>
    <row r="117" spans="1:24" ht="12.75">
      <c r="A117" s="8">
        <v>39832</v>
      </c>
      <c r="B117" s="2">
        <v>19</v>
      </c>
      <c r="D117" s="10">
        <v>0</v>
      </c>
      <c r="E117" s="13">
        <v>1.35</v>
      </c>
      <c r="F117" s="20"/>
      <c r="G117" s="20"/>
      <c r="H117" s="30"/>
      <c r="I117" s="13"/>
      <c r="J117" s="13"/>
      <c r="K117" s="13"/>
      <c r="L117" s="13"/>
      <c r="M117" s="17"/>
      <c r="N117" s="19">
        <f t="shared" si="22"/>
        <v>-1.35</v>
      </c>
      <c r="O117" s="19">
        <f t="shared" si="23"/>
        <v>-1.25</v>
      </c>
      <c r="P117" s="19">
        <f t="shared" si="24"/>
        <v>-1.1500000000000001</v>
      </c>
      <c r="Q117" s="19">
        <f t="shared" si="25"/>
        <v>-1.05</v>
      </c>
      <c r="R117" s="17">
        <f t="shared" si="26"/>
        <v>-0.9500000000000001</v>
      </c>
      <c r="S117" s="19">
        <f t="shared" si="16"/>
        <v>4.6</v>
      </c>
      <c r="T117" s="19">
        <f t="shared" si="17"/>
        <v>4.6</v>
      </c>
      <c r="U117" s="21">
        <f t="shared" si="18"/>
        <v>1.9499999999999997</v>
      </c>
      <c r="V117" s="13">
        <f t="shared" si="19"/>
        <v>1.75</v>
      </c>
      <c r="W117" s="13">
        <f t="shared" si="20"/>
        <v>2.4499999999999997</v>
      </c>
      <c r="X117" s="17">
        <f t="shared" si="21"/>
        <v>2.05</v>
      </c>
    </row>
    <row r="118" spans="1:24" ht="12.75">
      <c r="A118" s="8">
        <v>39833</v>
      </c>
      <c r="B118" s="2">
        <v>20</v>
      </c>
      <c r="D118" s="10">
        <v>0</v>
      </c>
      <c r="E118" s="13">
        <v>1.34</v>
      </c>
      <c r="F118" s="20"/>
      <c r="G118" s="20"/>
      <c r="H118" s="30"/>
      <c r="I118" s="13"/>
      <c r="J118" s="13"/>
      <c r="K118" s="13"/>
      <c r="L118" s="13"/>
      <c r="M118" s="17"/>
      <c r="N118" s="19">
        <f t="shared" si="22"/>
        <v>-1.34</v>
      </c>
      <c r="O118" s="19">
        <f t="shared" si="23"/>
        <v>-1.24</v>
      </c>
      <c r="P118" s="19">
        <f t="shared" si="24"/>
        <v>-1.1400000000000001</v>
      </c>
      <c r="Q118" s="19">
        <f t="shared" si="25"/>
        <v>-1.04</v>
      </c>
      <c r="R118" s="17">
        <f t="shared" si="26"/>
        <v>-0.9400000000000001</v>
      </c>
      <c r="S118" s="19">
        <f t="shared" si="16"/>
        <v>4.61</v>
      </c>
      <c r="T118" s="19">
        <f t="shared" si="17"/>
        <v>4.61</v>
      </c>
      <c r="U118" s="21">
        <f t="shared" si="18"/>
        <v>1.9599999999999997</v>
      </c>
      <c r="V118" s="13">
        <f t="shared" si="19"/>
        <v>1.76</v>
      </c>
      <c r="W118" s="13">
        <f t="shared" si="20"/>
        <v>2.46</v>
      </c>
      <c r="X118" s="17">
        <f t="shared" si="21"/>
        <v>2.0599999999999996</v>
      </c>
    </row>
    <row r="119" spans="1:24" ht="12.75">
      <c r="A119" s="8">
        <v>39834</v>
      </c>
      <c r="B119" s="2">
        <v>21</v>
      </c>
      <c r="D119" s="10">
        <v>0</v>
      </c>
      <c r="E119" s="13">
        <v>1.32</v>
      </c>
      <c r="F119" s="20"/>
      <c r="G119" s="20"/>
      <c r="H119" s="30">
        <v>1045</v>
      </c>
      <c r="I119" s="13">
        <v>1.42</v>
      </c>
      <c r="J119" s="13">
        <v>1.5</v>
      </c>
      <c r="K119" s="13">
        <v>1.4</v>
      </c>
      <c r="L119" s="13">
        <v>1.41</v>
      </c>
      <c r="M119" s="17">
        <v>0.03</v>
      </c>
      <c r="N119" s="19">
        <f t="shared" si="22"/>
        <v>-1.32</v>
      </c>
      <c r="O119" s="19">
        <f t="shared" si="23"/>
        <v>-1.22</v>
      </c>
      <c r="P119" s="19">
        <f t="shared" si="24"/>
        <v>-1.12</v>
      </c>
      <c r="Q119" s="19">
        <f t="shared" si="25"/>
        <v>-1.02</v>
      </c>
      <c r="R119" s="17">
        <f t="shared" si="26"/>
        <v>-0.92</v>
      </c>
      <c r="S119" s="19">
        <f t="shared" si="16"/>
        <v>4.63</v>
      </c>
      <c r="T119" s="19">
        <f t="shared" si="17"/>
        <v>4.63</v>
      </c>
      <c r="U119" s="21">
        <f t="shared" si="18"/>
        <v>1.9799999999999998</v>
      </c>
      <c r="V119" s="13">
        <f t="shared" si="19"/>
        <v>1.78</v>
      </c>
      <c r="W119" s="13">
        <f t="shared" si="20"/>
        <v>2.4799999999999995</v>
      </c>
      <c r="X119" s="17">
        <f t="shared" si="21"/>
        <v>2.08</v>
      </c>
    </row>
    <row r="120" spans="1:24" ht="12.75">
      <c r="A120" s="8">
        <v>39835</v>
      </c>
      <c r="B120" s="2">
        <v>22</v>
      </c>
      <c r="D120" s="10">
        <v>0</v>
      </c>
      <c r="E120" s="13">
        <v>1.33</v>
      </c>
      <c r="F120" s="20"/>
      <c r="G120" s="20"/>
      <c r="H120" s="30"/>
      <c r="I120" s="13"/>
      <c r="J120" s="13"/>
      <c r="K120" s="13"/>
      <c r="L120" s="13"/>
      <c r="M120" s="17"/>
      <c r="N120" s="19">
        <f t="shared" si="22"/>
        <v>-1.33</v>
      </c>
      <c r="O120" s="19">
        <f t="shared" si="23"/>
        <v>-1.23</v>
      </c>
      <c r="P120" s="19">
        <f t="shared" si="24"/>
        <v>-1.1300000000000001</v>
      </c>
      <c r="Q120" s="19">
        <f t="shared" si="25"/>
        <v>-1.03</v>
      </c>
      <c r="R120" s="17">
        <f t="shared" si="26"/>
        <v>-0.93</v>
      </c>
      <c r="S120" s="19">
        <f t="shared" si="16"/>
        <v>4.62</v>
      </c>
      <c r="T120" s="19">
        <f t="shared" si="17"/>
        <v>4.62</v>
      </c>
      <c r="U120" s="21">
        <f t="shared" si="18"/>
        <v>1.9699999999999998</v>
      </c>
      <c r="V120" s="13">
        <f t="shared" si="19"/>
        <v>1.77</v>
      </c>
      <c r="W120" s="13">
        <f t="shared" si="20"/>
        <v>2.4699999999999998</v>
      </c>
      <c r="X120" s="17">
        <f t="shared" si="21"/>
        <v>2.07</v>
      </c>
    </row>
    <row r="121" spans="1:24" ht="12.75">
      <c r="A121" s="8">
        <v>39836</v>
      </c>
      <c r="B121" s="2">
        <v>23</v>
      </c>
      <c r="D121" s="10">
        <v>11</v>
      </c>
      <c r="E121" s="13">
        <v>1.4</v>
      </c>
      <c r="F121" s="20"/>
      <c r="G121" s="20"/>
      <c r="H121" s="30"/>
      <c r="I121" s="13"/>
      <c r="J121" s="13"/>
      <c r="K121" s="13"/>
      <c r="L121" s="13"/>
      <c r="M121" s="17"/>
      <c r="N121" s="19">
        <f t="shared" si="22"/>
        <v>-1.4</v>
      </c>
      <c r="O121" s="19">
        <f t="shared" si="23"/>
        <v>-1.2999999999999998</v>
      </c>
      <c r="P121" s="19">
        <f t="shared" si="24"/>
        <v>-1.2</v>
      </c>
      <c r="Q121" s="19">
        <f t="shared" si="25"/>
        <v>-1.0999999999999999</v>
      </c>
      <c r="R121" s="17">
        <f t="shared" si="26"/>
        <v>-0.9999999999999999</v>
      </c>
      <c r="S121" s="19">
        <f t="shared" si="16"/>
        <v>4.550000000000001</v>
      </c>
      <c r="T121" s="19">
        <f t="shared" si="17"/>
        <v>4.550000000000001</v>
      </c>
      <c r="U121" s="21">
        <f t="shared" si="18"/>
        <v>1.9</v>
      </c>
      <c r="V121" s="13">
        <f t="shared" si="19"/>
        <v>1.7000000000000002</v>
      </c>
      <c r="W121" s="13">
        <f t="shared" si="20"/>
        <v>2.4</v>
      </c>
      <c r="X121" s="17">
        <f t="shared" si="21"/>
        <v>2</v>
      </c>
    </row>
    <row r="122" spans="1:24" ht="12.75">
      <c r="A122" s="8">
        <v>39837</v>
      </c>
      <c r="B122" s="2">
        <v>24</v>
      </c>
      <c r="D122" s="10">
        <v>7</v>
      </c>
      <c r="E122" s="13">
        <v>1.44</v>
      </c>
      <c r="F122" s="20"/>
      <c r="G122" s="20"/>
      <c r="H122" s="30"/>
      <c r="I122" s="13"/>
      <c r="J122" s="13"/>
      <c r="K122" s="13"/>
      <c r="L122" s="13"/>
      <c r="M122" s="17"/>
      <c r="N122" s="19">
        <f t="shared" si="22"/>
        <v>-1.44</v>
      </c>
      <c r="O122" s="19">
        <f t="shared" si="23"/>
        <v>-1.3399999999999999</v>
      </c>
      <c r="P122" s="19">
        <f t="shared" si="24"/>
        <v>-1.24</v>
      </c>
      <c r="Q122" s="19">
        <f t="shared" si="25"/>
        <v>-1.14</v>
      </c>
      <c r="R122" s="17">
        <f t="shared" si="26"/>
        <v>-1.04</v>
      </c>
      <c r="S122" s="19">
        <f t="shared" si="16"/>
        <v>4.51</v>
      </c>
      <c r="T122" s="19">
        <f t="shared" si="17"/>
        <v>4.51</v>
      </c>
      <c r="U122" s="21">
        <f t="shared" si="18"/>
        <v>1.8599999999999999</v>
      </c>
      <c r="V122" s="13">
        <f t="shared" si="19"/>
        <v>1.6600000000000001</v>
      </c>
      <c r="W122" s="13">
        <f t="shared" si="20"/>
        <v>2.36</v>
      </c>
      <c r="X122" s="17">
        <f t="shared" si="21"/>
        <v>1.96</v>
      </c>
    </row>
    <row r="123" spans="1:24" ht="12.75">
      <c r="A123" s="8">
        <v>39838</v>
      </c>
      <c r="B123" s="2">
        <v>25</v>
      </c>
      <c r="D123" s="10">
        <v>5</v>
      </c>
      <c r="E123" s="13">
        <v>1.48</v>
      </c>
      <c r="F123" s="20"/>
      <c r="G123" s="20"/>
      <c r="H123" s="30"/>
      <c r="I123" s="13"/>
      <c r="J123" s="13"/>
      <c r="K123" s="13"/>
      <c r="L123" s="13"/>
      <c r="M123" s="17"/>
      <c r="N123" s="19">
        <f t="shared" si="22"/>
        <v>-1.48</v>
      </c>
      <c r="O123" s="19">
        <f t="shared" si="23"/>
        <v>-1.38</v>
      </c>
      <c r="P123" s="19">
        <f t="shared" si="24"/>
        <v>-1.28</v>
      </c>
      <c r="Q123" s="19">
        <f t="shared" si="25"/>
        <v>-1.18</v>
      </c>
      <c r="R123" s="17">
        <f t="shared" si="26"/>
        <v>-1.08</v>
      </c>
      <c r="S123" s="19">
        <f t="shared" si="16"/>
        <v>4.470000000000001</v>
      </c>
      <c r="T123" s="19">
        <f t="shared" si="17"/>
        <v>4.470000000000001</v>
      </c>
      <c r="U123" s="21">
        <f t="shared" si="18"/>
        <v>1.8199999999999998</v>
      </c>
      <c r="V123" s="13">
        <f t="shared" si="19"/>
        <v>1.62</v>
      </c>
      <c r="W123" s="13">
        <f t="shared" si="20"/>
        <v>2.32</v>
      </c>
      <c r="X123" s="17">
        <f t="shared" si="21"/>
        <v>1.92</v>
      </c>
    </row>
    <row r="124" spans="1:24" ht="12.75">
      <c r="A124" s="8">
        <v>39839</v>
      </c>
      <c r="B124" s="2">
        <v>26</v>
      </c>
      <c r="D124" s="10">
        <v>19</v>
      </c>
      <c r="E124" s="13">
        <v>1.69</v>
      </c>
      <c r="F124" s="20"/>
      <c r="G124" s="20"/>
      <c r="H124" s="30">
        <v>1100</v>
      </c>
      <c r="I124" s="13">
        <v>1.73</v>
      </c>
      <c r="J124" s="13">
        <v>1.8</v>
      </c>
      <c r="K124" s="13">
        <v>1.71</v>
      </c>
      <c r="L124" s="13">
        <v>1.73</v>
      </c>
      <c r="M124" s="17">
        <v>0</v>
      </c>
      <c r="N124" s="19">
        <f t="shared" si="22"/>
        <v>-1.69</v>
      </c>
      <c r="O124" s="19">
        <f t="shared" si="23"/>
        <v>-1.5899999999999999</v>
      </c>
      <c r="P124" s="19">
        <f t="shared" si="24"/>
        <v>-1.49</v>
      </c>
      <c r="Q124" s="19">
        <f t="shared" si="25"/>
        <v>-1.39</v>
      </c>
      <c r="R124" s="17">
        <f t="shared" si="26"/>
        <v>-1.29</v>
      </c>
      <c r="S124" s="19">
        <f t="shared" si="16"/>
        <v>4.26</v>
      </c>
      <c r="T124" s="19">
        <f t="shared" si="17"/>
        <v>4.26</v>
      </c>
      <c r="U124" s="21">
        <f t="shared" si="18"/>
        <v>1.6099999999999999</v>
      </c>
      <c r="V124" s="13">
        <f t="shared" si="19"/>
        <v>1.4100000000000001</v>
      </c>
      <c r="W124" s="13">
        <f t="shared" si="20"/>
        <v>2.11</v>
      </c>
      <c r="X124" s="17">
        <f t="shared" si="21"/>
        <v>1.71</v>
      </c>
    </row>
    <row r="125" spans="1:24" ht="12.75">
      <c r="A125" s="8">
        <v>39840</v>
      </c>
      <c r="B125" s="2">
        <v>27</v>
      </c>
      <c r="D125" s="10">
        <v>2</v>
      </c>
      <c r="E125" s="13">
        <v>1.67</v>
      </c>
      <c r="F125" s="20"/>
      <c r="G125" s="20"/>
      <c r="H125" s="30"/>
      <c r="I125" s="13"/>
      <c r="J125" s="13"/>
      <c r="K125" s="13"/>
      <c r="L125" s="13"/>
      <c r="M125" s="17"/>
      <c r="N125" s="19">
        <f t="shared" si="22"/>
        <v>-1.67</v>
      </c>
      <c r="O125" s="19">
        <f t="shared" si="23"/>
        <v>-1.5699999999999998</v>
      </c>
      <c r="P125" s="19">
        <f t="shared" si="24"/>
        <v>-1.47</v>
      </c>
      <c r="Q125" s="19">
        <f t="shared" si="25"/>
        <v>-1.3699999999999999</v>
      </c>
      <c r="R125" s="17">
        <f t="shared" si="26"/>
        <v>-1.27</v>
      </c>
      <c r="S125" s="19">
        <f t="shared" si="16"/>
        <v>4.28</v>
      </c>
      <c r="T125" s="19">
        <f t="shared" si="17"/>
        <v>4.28</v>
      </c>
      <c r="U125" s="21">
        <f t="shared" si="18"/>
        <v>1.63</v>
      </c>
      <c r="V125" s="13">
        <f t="shared" si="19"/>
        <v>1.4300000000000002</v>
      </c>
      <c r="W125" s="13">
        <f t="shared" si="20"/>
        <v>2.13</v>
      </c>
      <c r="X125" s="17">
        <f t="shared" si="21"/>
        <v>1.73</v>
      </c>
    </row>
    <row r="126" spans="1:24" ht="12.75">
      <c r="A126" s="8">
        <v>39841</v>
      </c>
      <c r="B126" s="2">
        <v>28</v>
      </c>
      <c r="D126" s="10">
        <v>5</v>
      </c>
      <c r="E126" s="13">
        <v>1.64</v>
      </c>
      <c r="F126" s="20"/>
      <c r="G126" s="20"/>
      <c r="H126" s="30"/>
      <c r="I126" s="13"/>
      <c r="J126" s="13"/>
      <c r="K126" s="13"/>
      <c r="L126" s="13"/>
      <c r="M126" s="17"/>
      <c r="N126" s="19">
        <f aca="true" t="shared" si="27" ref="N126:N231">(E126-0)*-1</f>
        <v>-1.64</v>
      </c>
      <c r="O126" s="19">
        <f aca="true" t="shared" si="28" ref="O126:O231">(0.1-E126)</f>
        <v>-1.5399999999999998</v>
      </c>
      <c r="P126" s="19">
        <f aca="true" t="shared" si="29" ref="P126:P231">0.2-E126</f>
        <v>-1.44</v>
      </c>
      <c r="Q126" s="19">
        <f aca="true" t="shared" si="30" ref="Q126:Q231">0.3-E126</f>
        <v>-1.3399999999999999</v>
      </c>
      <c r="R126" s="17">
        <f aca="true" t="shared" si="31" ref="R126:R231">0.4-E126</f>
        <v>-1.2399999999999998</v>
      </c>
      <c r="S126" s="19">
        <f aca="true" t="shared" si="32" ref="S126:S231">5.95-E126</f>
        <v>4.3100000000000005</v>
      </c>
      <c r="T126" s="19">
        <f aca="true" t="shared" si="33" ref="T126:T231">5.95-E126</f>
        <v>4.3100000000000005</v>
      </c>
      <c r="U126" s="21">
        <f aca="true" t="shared" si="34" ref="U126:U231">3.3-E126</f>
        <v>1.66</v>
      </c>
      <c r="V126" s="13">
        <f aca="true" t="shared" si="35" ref="V126:V231">3.1-E126</f>
        <v>1.4600000000000002</v>
      </c>
      <c r="W126" s="13">
        <f aca="true" t="shared" si="36" ref="W126:W231">3.8-E126</f>
        <v>2.16</v>
      </c>
      <c r="X126" s="17">
        <f aca="true" t="shared" si="37" ref="X126:X231">3.4-E126</f>
        <v>1.76</v>
      </c>
    </row>
    <row r="127" spans="1:24" ht="12.75">
      <c r="A127" s="8">
        <v>39842</v>
      </c>
      <c r="B127" s="2">
        <v>29</v>
      </c>
      <c r="D127" s="10">
        <v>3</v>
      </c>
      <c r="E127" s="13">
        <v>1.67</v>
      </c>
      <c r="F127" s="20"/>
      <c r="G127" s="20"/>
      <c r="H127" s="30"/>
      <c r="I127" s="13"/>
      <c r="J127" s="13"/>
      <c r="K127" s="13"/>
      <c r="L127" s="13"/>
      <c r="M127" s="17"/>
      <c r="N127" s="19">
        <f t="shared" si="27"/>
        <v>-1.67</v>
      </c>
      <c r="O127" s="19">
        <f t="shared" si="28"/>
        <v>-1.5699999999999998</v>
      </c>
      <c r="P127" s="19">
        <f t="shared" si="29"/>
        <v>-1.47</v>
      </c>
      <c r="Q127" s="19">
        <f t="shared" si="30"/>
        <v>-1.3699999999999999</v>
      </c>
      <c r="R127" s="17">
        <f t="shared" si="31"/>
        <v>-1.27</v>
      </c>
      <c r="S127" s="19">
        <f t="shared" si="32"/>
        <v>4.28</v>
      </c>
      <c r="T127" s="19">
        <f t="shared" si="33"/>
        <v>4.28</v>
      </c>
      <c r="U127" s="21">
        <f t="shared" si="34"/>
        <v>1.63</v>
      </c>
      <c r="V127" s="13">
        <f t="shared" si="35"/>
        <v>1.4300000000000002</v>
      </c>
      <c r="W127" s="13">
        <f t="shared" si="36"/>
        <v>2.13</v>
      </c>
      <c r="X127" s="17">
        <f t="shared" si="37"/>
        <v>1.73</v>
      </c>
    </row>
    <row r="128" spans="1:24" ht="12.75">
      <c r="A128" s="8">
        <v>39843</v>
      </c>
      <c r="B128" s="2">
        <v>30</v>
      </c>
      <c r="D128" s="10">
        <v>0</v>
      </c>
      <c r="E128" s="13">
        <v>1.61</v>
      </c>
      <c r="F128" s="20"/>
      <c r="G128" s="20"/>
      <c r="H128" s="30"/>
      <c r="I128" s="13"/>
      <c r="J128" s="13"/>
      <c r="K128" s="13"/>
      <c r="L128" s="13"/>
      <c r="M128" s="17"/>
      <c r="N128" s="19">
        <f t="shared" si="27"/>
        <v>-1.61</v>
      </c>
      <c r="O128" s="19">
        <f t="shared" si="28"/>
        <v>-1.51</v>
      </c>
      <c r="P128" s="19">
        <f t="shared" si="29"/>
        <v>-1.4100000000000001</v>
      </c>
      <c r="Q128" s="19">
        <f t="shared" si="30"/>
        <v>-1.31</v>
      </c>
      <c r="R128" s="17">
        <f t="shared" si="31"/>
        <v>-1.21</v>
      </c>
      <c r="S128" s="19">
        <f t="shared" si="32"/>
        <v>4.34</v>
      </c>
      <c r="T128" s="19">
        <f t="shared" si="33"/>
        <v>4.34</v>
      </c>
      <c r="U128" s="21">
        <f t="shared" si="34"/>
        <v>1.6899999999999997</v>
      </c>
      <c r="V128" s="13">
        <f t="shared" si="35"/>
        <v>1.49</v>
      </c>
      <c r="W128" s="13">
        <f t="shared" si="36"/>
        <v>2.1899999999999995</v>
      </c>
      <c r="X128" s="17">
        <f t="shared" si="37"/>
        <v>1.7899999999999998</v>
      </c>
    </row>
    <row r="129" spans="1:24" ht="12.75">
      <c r="A129" s="8">
        <v>39844</v>
      </c>
      <c r="B129" s="2">
        <v>31</v>
      </c>
      <c r="D129" s="10">
        <v>0</v>
      </c>
      <c r="E129" s="13">
        <v>1.58</v>
      </c>
      <c r="F129" s="20"/>
      <c r="G129" s="20"/>
      <c r="H129" s="30"/>
      <c r="I129" s="13"/>
      <c r="J129" s="13"/>
      <c r="K129" s="13"/>
      <c r="L129" s="13"/>
      <c r="M129" s="17"/>
      <c r="N129" s="19">
        <f t="shared" si="27"/>
        <v>-1.58</v>
      </c>
      <c r="O129" s="19">
        <f t="shared" si="28"/>
        <v>-1.48</v>
      </c>
      <c r="P129" s="19">
        <f t="shared" si="29"/>
        <v>-1.3800000000000001</v>
      </c>
      <c r="Q129" s="19">
        <f t="shared" si="30"/>
        <v>-1.28</v>
      </c>
      <c r="R129" s="17">
        <f t="shared" si="31"/>
        <v>-1.1800000000000002</v>
      </c>
      <c r="S129" s="19">
        <f t="shared" si="32"/>
        <v>4.37</v>
      </c>
      <c r="T129" s="19">
        <f t="shared" si="33"/>
        <v>4.37</v>
      </c>
      <c r="U129" s="21">
        <f t="shared" si="34"/>
        <v>1.7199999999999998</v>
      </c>
      <c r="V129" s="13">
        <f t="shared" si="35"/>
        <v>1.52</v>
      </c>
      <c r="W129" s="13">
        <f t="shared" si="36"/>
        <v>2.2199999999999998</v>
      </c>
      <c r="X129" s="17">
        <f t="shared" si="37"/>
        <v>1.8199999999999998</v>
      </c>
    </row>
    <row r="130" spans="1:24" ht="12.75">
      <c r="A130" s="8">
        <v>39845</v>
      </c>
      <c r="B130" s="2">
        <v>32</v>
      </c>
      <c r="D130" s="10">
        <v>0</v>
      </c>
      <c r="E130" s="13">
        <v>1.55</v>
      </c>
      <c r="F130" s="20">
        <v>6</v>
      </c>
      <c r="G130" s="20" t="s">
        <v>35</v>
      </c>
      <c r="H130" s="30">
        <v>940</v>
      </c>
      <c r="I130" s="13">
        <v>1.63</v>
      </c>
      <c r="J130" s="13">
        <v>1.71</v>
      </c>
      <c r="K130" s="13">
        <v>1.61</v>
      </c>
      <c r="L130" s="13">
        <v>1.62</v>
      </c>
      <c r="M130" s="17">
        <v>0.01</v>
      </c>
      <c r="N130" s="19">
        <f t="shared" si="27"/>
        <v>-1.55</v>
      </c>
      <c r="O130" s="19">
        <f t="shared" si="28"/>
        <v>-1.45</v>
      </c>
      <c r="P130" s="19">
        <f t="shared" si="29"/>
        <v>-1.35</v>
      </c>
      <c r="Q130" s="19">
        <f t="shared" si="30"/>
        <v>-1.25</v>
      </c>
      <c r="R130" s="17">
        <f t="shared" si="31"/>
        <v>-1.15</v>
      </c>
      <c r="S130" s="19">
        <f t="shared" si="32"/>
        <v>4.4</v>
      </c>
      <c r="T130" s="19">
        <f t="shared" si="33"/>
        <v>4.4</v>
      </c>
      <c r="U130" s="21">
        <f t="shared" si="34"/>
        <v>1.7499999999999998</v>
      </c>
      <c r="V130" s="13">
        <f t="shared" si="35"/>
        <v>1.55</v>
      </c>
      <c r="W130" s="13">
        <f t="shared" si="36"/>
        <v>2.25</v>
      </c>
      <c r="X130" s="17">
        <f t="shared" si="37"/>
        <v>1.8499999999999999</v>
      </c>
    </row>
    <row r="131" spans="1:24" ht="12.75">
      <c r="A131" s="8">
        <v>39846</v>
      </c>
      <c r="B131" s="2">
        <v>33</v>
      </c>
      <c r="D131" s="10">
        <v>0</v>
      </c>
      <c r="E131" s="13">
        <v>1.53</v>
      </c>
      <c r="F131" s="20"/>
      <c r="G131" s="20"/>
      <c r="H131" s="30"/>
      <c r="I131" s="13"/>
      <c r="J131" s="13"/>
      <c r="K131" s="13"/>
      <c r="L131" s="13"/>
      <c r="M131" s="17"/>
      <c r="N131" s="19">
        <f t="shared" si="27"/>
        <v>-1.53</v>
      </c>
      <c r="O131" s="19">
        <f t="shared" si="28"/>
        <v>-1.43</v>
      </c>
      <c r="P131" s="19">
        <f t="shared" si="29"/>
        <v>-1.33</v>
      </c>
      <c r="Q131" s="19">
        <f t="shared" si="30"/>
        <v>-1.23</v>
      </c>
      <c r="R131" s="17">
        <f t="shared" si="31"/>
        <v>-1.13</v>
      </c>
      <c r="S131" s="19">
        <f t="shared" si="32"/>
        <v>4.42</v>
      </c>
      <c r="T131" s="19">
        <f t="shared" si="33"/>
        <v>4.42</v>
      </c>
      <c r="U131" s="21">
        <f t="shared" si="34"/>
        <v>1.7699999999999998</v>
      </c>
      <c r="V131" s="13">
        <f t="shared" si="35"/>
        <v>1.57</v>
      </c>
      <c r="W131" s="13">
        <f t="shared" si="36"/>
        <v>2.2699999999999996</v>
      </c>
      <c r="X131" s="17">
        <f t="shared" si="37"/>
        <v>1.8699999999999999</v>
      </c>
    </row>
    <row r="132" spans="1:24" ht="12.75">
      <c r="A132" s="8">
        <v>39847</v>
      </c>
      <c r="B132" s="2">
        <v>34</v>
      </c>
      <c r="D132" s="10">
        <v>0</v>
      </c>
      <c r="E132" s="13">
        <v>1.52</v>
      </c>
      <c r="F132" s="20"/>
      <c r="G132" s="20"/>
      <c r="H132" s="30"/>
      <c r="I132" s="13"/>
      <c r="J132" s="13"/>
      <c r="K132" s="13"/>
      <c r="L132" s="13"/>
      <c r="M132" s="17"/>
      <c r="N132" s="19">
        <f t="shared" si="27"/>
        <v>-1.52</v>
      </c>
      <c r="O132" s="19">
        <f t="shared" si="28"/>
        <v>-1.42</v>
      </c>
      <c r="P132" s="19">
        <f t="shared" si="29"/>
        <v>-1.32</v>
      </c>
      <c r="Q132" s="19">
        <f t="shared" si="30"/>
        <v>-1.22</v>
      </c>
      <c r="R132" s="17">
        <f t="shared" si="31"/>
        <v>-1.12</v>
      </c>
      <c r="S132" s="19">
        <f t="shared" si="32"/>
        <v>4.43</v>
      </c>
      <c r="T132" s="19">
        <f t="shared" si="33"/>
        <v>4.43</v>
      </c>
      <c r="U132" s="21">
        <f t="shared" si="34"/>
        <v>1.7799999999999998</v>
      </c>
      <c r="V132" s="13">
        <f t="shared" si="35"/>
        <v>1.58</v>
      </c>
      <c r="W132" s="13">
        <f t="shared" si="36"/>
        <v>2.28</v>
      </c>
      <c r="X132" s="17">
        <f t="shared" si="37"/>
        <v>1.88</v>
      </c>
    </row>
    <row r="133" spans="1:24" ht="12.75">
      <c r="A133" s="8">
        <v>39848</v>
      </c>
      <c r="B133" s="2">
        <v>35</v>
      </c>
      <c r="D133" s="10">
        <v>0</v>
      </c>
      <c r="E133" s="13">
        <v>1.5</v>
      </c>
      <c r="F133" s="20"/>
      <c r="G133" s="20"/>
      <c r="H133" s="30"/>
      <c r="I133" s="13"/>
      <c r="J133" s="13"/>
      <c r="K133" s="13"/>
      <c r="L133" s="13"/>
      <c r="M133" s="17"/>
      <c r="N133" s="19">
        <f t="shared" si="27"/>
        <v>-1.5</v>
      </c>
      <c r="O133" s="19">
        <f t="shared" si="28"/>
        <v>-1.4</v>
      </c>
      <c r="P133" s="19">
        <f t="shared" si="29"/>
        <v>-1.3</v>
      </c>
      <c r="Q133" s="19">
        <f t="shared" si="30"/>
        <v>-1.2</v>
      </c>
      <c r="R133" s="17">
        <f t="shared" si="31"/>
        <v>-1.1</v>
      </c>
      <c r="S133" s="19">
        <f t="shared" si="32"/>
        <v>4.45</v>
      </c>
      <c r="T133" s="19">
        <f t="shared" si="33"/>
        <v>4.45</v>
      </c>
      <c r="U133" s="21">
        <f t="shared" si="34"/>
        <v>1.7999999999999998</v>
      </c>
      <c r="V133" s="13">
        <f t="shared" si="35"/>
        <v>1.6</v>
      </c>
      <c r="W133" s="13">
        <f t="shared" si="36"/>
        <v>2.3</v>
      </c>
      <c r="X133" s="17">
        <f t="shared" si="37"/>
        <v>1.9</v>
      </c>
    </row>
    <row r="134" spans="1:24" ht="12.75">
      <c r="A134" s="8">
        <v>39849</v>
      </c>
      <c r="B134" s="2">
        <v>36</v>
      </c>
      <c r="D134" s="10">
        <v>0</v>
      </c>
      <c r="E134" s="13">
        <v>1.49</v>
      </c>
      <c r="F134" s="20"/>
      <c r="G134" s="20"/>
      <c r="H134" s="30"/>
      <c r="I134" s="13"/>
      <c r="J134" s="13"/>
      <c r="K134" s="13"/>
      <c r="L134" s="13"/>
      <c r="M134" s="17"/>
      <c r="N134" s="19">
        <f t="shared" si="27"/>
        <v>-1.49</v>
      </c>
      <c r="O134" s="19">
        <f t="shared" si="28"/>
        <v>-1.39</v>
      </c>
      <c r="P134" s="19">
        <f t="shared" si="29"/>
        <v>-1.29</v>
      </c>
      <c r="Q134" s="19">
        <f t="shared" si="30"/>
        <v>-1.19</v>
      </c>
      <c r="R134" s="17">
        <f t="shared" si="31"/>
        <v>-1.0899999999999999</v>
      </c>
      <c r="S134" s="19">
        <f t="shared" si="32"/>
        <v>4.46</v>
      </c>
      <c r="T134" s="19">
        <f t="shared" si="33"/>
        <v>4.46</v>
      </c>
      <c r="U134" s="21">
        <f t="shared" si="34"/>
        <v>1.8099999999999998</v>
      </c>
      <c r="V134" s="13">
        <f t="shared" si="35"/>
        <v>1.61</v>
      </c>
      <c r="W134" s="13">
        <f t="shared" si="36"/>
        <v>2.3099999999999996</v>
      </c>
      <c r="X134" s="17">
        <f t="shared" si="37"/>
        <v>1.91</v>
      </c>
    </row>
    <row r="135" spans="1:24" ht="12.75">
      <c r="A135" s="8">
        <v>39850</v>
      </c>
      <c r="B135" s="2">
        <v>37</v>
      </c>
      <c r="D135" s="10">
        <v>0</v>
      </c>
      <c r="E135" s="13">
        <v>1.47</v>
      </c>
      <c r="F135" s="20"/>
      <c r="G135" s="20"/>
      <c r="H135" s="30"/>
      <c r="I135" s="13"/>
      <c r="J135" s="13"/>
      <c r="K135" s="13"/>
      <c r="L135" s="13"/>
      <c r="M135" s="17"/>
      <c r="N135" s="19">
        <f t="shared" si="27"/>
        <v>-1.47</v>
      </c>
      <c r="O135" s="19">
        <f t="shared" si="28"/>
        <v>-1.3699999999999999</v>
      </c>
      <c r="P135" s="19">
        <f t="shared" si="29"/>
        <v>-1.27</v>
      </c>
      <c r="Q135" s="19">
        <f t="shared" si="30"/>
        <v>-1.17</v>
      </c>
      <c r="R135" s="17">
        <f t="shared" si="31"/>
        <v>-1.0699999999999998</v>
      </c>
      <c r="S135" s="19">
        <f t="shared" si="32"/>
        <v>4.48</v>
      </c>
      <c r="T135" s="19">
        <f t="shared" si="33"/>
        <v>4.48</v>
      </c>
      <c r="U135" s="21">
        <f t="shared" si="34"/>
        <v>1.8299999999999998</v>
      </c>
      <c r="V135" s="13">
        <f t="shared" si="35"/>
        <v>1.6300000000000001</v>
      </c>
      <c r="W135" s="13">
        <f t="shared" si="36"/>
        <v>2.33</v>
      </c>
      <c r="X135" s="17">
        <f t="shared" si="37"/>
        <v>1.93</v>
      </c>
    </row>
    <row r="136" spans="1:24" ht="12.75">
      <c r="A136" s="8">
        <v>39851</v>
      </c>
      <c r="B136" s="2">
        <v>38</v>
      </c>
      <c r="D136" s="10">
        <v>0</v>
      </c>
      <c r="E136" s="13">
        <v>1.46</v>
      </c>
      <c r="F136" s="20"/>
      <c r="G136" s="20"/>
      <c r="H136" s="30"/>
      <c r="I136" s="13"/>
      <c r="J136" s="13"/>
      <c r="K136" s="13"/>
      <c r="L136" s="13"/>
      <c r="M136" s="17"/>
      <c r="N136" s="19">
        <f t="shared" si="27"/>
        <v>-1.46</v>
      </c>
      <c r="O136" s="19">
        <f t="shared" si="28"/>
        <v>-1.3599999999999999</v>
      </c>
      <c r="P136" s="19">
        <f t="shared" si="29"/>
        <v>-1.26</v>
      </c>
      <c r="Q136" s="19">
        <f t="shared" si="30"/>
        <v>-1.16</v>
      </c>
      <c r="R136" s="17">
        <f t="shared" si="31"/>
        <v>-1.06</v>
      </c>
      <c r="S136" s="19">
        <f t="shared" si="32"/>
        <v>4.49</v>
      </c>
      <c r="T136" s="19">
        <f t="shared" si="33"/>
        <v>4.49</v>
      </c>
      <c r="U136" s="21">
        <f t="shared" si="34"/>
        <v>1.8399999999999999</v>
      </c>
      <c r="V136" s="13">
        <f t="shared" si="35"/>
        <v>1.6400000000000001</v>
      </c>
      <c r="W136" s="13">
        <f t="shared" si="36"/>
        <v>2.34</v>
      </c>
      <c r="X136" s="17">
        <f t="shared" si="37"/>
        <v>1.94</v>
      </c>
    </row>
    <row r="137" spans="1:24" ht="12.75">
      <c r="A137" s="8">
        <v>39852</v>
      </c>
      <c r="B137" s="2">
        <v>39</v>
      </c>
      <c r="D137" s="51">
        <v>7</v>
      </c>
      <c r="E137" s="13">
        <v>1.45</v>
      </c>
      <c r="F137" s="20"/>
      <c r="G137" s="20"/>
      <c r="H137" s="30"/>
      <c r="I137" s="13"/>
      <c r="J137" s="13"/>
      <c r="K137" s="13"/>
      <c r="L137" s="13"/>
      <c r="M137" s="17"/>
      <c r="N137" s="19">
        <f t="shared" si="27"/>
        <v>-1.45</v>
      </c>
      <c r="O137" s="19">
        <f t="shared" si="28"/>
        <v>-1.3499999999999999</v>
      </c>
      <c r="P137" s="19">
        <f t="shared" si="29"/>
        <v>-1.25</v>
      </c>
      <c r="Q137" s="19">
        <f t="shared" si="30"/>
        <v>-1.15</v>
      </c>
      <c r="R137" s="17">
        <f t="shared" si="31"/>
        <v>-1.0499999999999998</v>
      </c>
      <c r="S137" s="19">
        <f t="shared" si="32"/>
        <v>4.5</v>
      </c>
      <c r="T137" s="19">
        <f t="shared" si="33"/>
        <v>4.5</v>
      </c>
      <c r="U137" s="21">
        <f t="shared" si="34"/>
        <v>1.8499999999999999</v>
      </c>
      <c r="V137" s="13">
        <f t="shared" si="35"/>
        <v>1.6500000000000001</v>
      </c>
      <c r="W137" s="13">
        <f t="shared" si="36"/>
        <v>2.3499999999999996</v>
      </c>
      <c r="X137" s="17">
        <f t="shared" si="37"/>
        <v>1.95</v>
      </c>
    </row>
    <row r="138" spans="1:24" ht="12.75">
      <c r="A138" s="8">
        <v>39853</v>
      </c>
      <c r="B138" s="2">
        <v>40</v>
      </c>
      <c r="D138" s="10">
        <v>16</v>
      </c>
      <c r="E138" s="13">
        <v>1.61</v>
      </c>
      <c r="F138" s="20"/>
      <c r="G138" s="20"/>
      <c r="H138" s="30"/>
      <c r="I138" s="13"/>
      <c r="J138" s="13"/>
      <c r="K138" s="13"/>
      <c r="L138" s="13"/>
      <c r="M138" s="17"/>
      <c r="N138" s="19">
        <f t="shared" si="27"/>
        <v>-1.61</v>
      </c>
      <c r="O138" s="19">
        <f t="shared" si="28"/>
        <v>-1.51</v>
      </c>
      <c r="P138" s="19">
        <f t="shared" si="29"/>
        <v>-1.4100000000000001</v>
      </c>
      <c r="Q138" s="19">
        <f t="shared" si="30"/>
        <v>-1.31</v>
      </c>
      <c r="R138" s="17">
        <f t="shared" si="31"/>
        <v>-1.21</v>
      </c>
      <c r="S138" s="19">
        <f t="shared" si="32"/>
        <v>4.34</v>
      </c>
      <c r="T138" s="19">
        <f t="shared" si="33"/>
        <v>4.34</v>
      </c>
      <c r="U138" s="21">
        <f t="shared" si="34"/>
        <v>1.6899999999999997</v>
      </c>
      <c r="V138" s="13">
        <f t="shared" si="35"/>
        <v>1.49</v>
      </c>
      <c r="W138" s="13">
        <f t="shared" si="36"/>
        <v>2.1899999999999995</v>
      </c>
      <c r="X138" s="17">
        <f t="shared" si="37"/>
        <v>1.7899999999999998</v>
      </c>
    </row>
    <row r="139" spans="1:24" ht="12.75">
      <c r="A139" s="8">
        <v>39854</v>
      </c>
      <c r="B139" s="2">
        <v>41</v>
      </c>
      <c r="D139" s="10">
        <v>10</v>
      </c>
      <c r="E139" s="13">
        <v>1.77</v>
      </c>
      <c r="F139" s="20"/>
      <c r="H139" s="30"/>
      <c r="I139" s="13"/>
      <c r="J139" s="13"/>
      <c r="K139" s="13"/>
      <c r="L139" s="13"/>
      <c r="M139" s="17"/>
      <c r="N139" s="19">
        <f t="shared" si="27"/>
        <v>-1.77</v>
      </c>
      <c r="O139" s="19">
        <f t="shared" si="28"/>
        <v>-1.67</v>
      </c>
      <c r="P139" s="19">
        <f t="shared" si="29"/>
        <v>-1.57</v>
      </c>
      <c r="Q139" s="19">
        <f t="shared" si="30"/>
        <v>-1.47</v>
      </c>
      <c r="R139" s="17">
        <f t="shared" si="31"/>
        <v>-1.37</v>
      </c>
      <c r="S139" s="19">
        <f t="shared" si="32"/>
        <v>4.18</v>
      </c>
      <c r="T139" s="19">
        <f t="shared" si="33"/>
        <v>4.18</v>
      </c>
      <c r="U139" s="21">
        <f t="shared" si="34"/>
        <v>1.5299999999999998</v>
      </c>
      <c r="V139" s="13">
        <f t="shared" si="35"/>
        <v>1.33</v>
      </c>
      <c r="W139" s="13">
        <f t="shared" si="36"/>
        <v>2.03</v>
      </c>
      <c r="X139" s="17">
        <f t="shared" si="37"/>
        <v>1.63</v>
      </c>
    </row>
    <row r="140" spans="1:24" ht="12.75">
      <c r="A140" s="8">
        <v>39855</v>
      </c>
      <c r="B140" s="52">
        <v>42</v>
      </c>
      <c r="D140" s="10">
        <v>1</v>
      </c>
      <c r="E140" s="13">
        <v>1.73</v>
      </c>
      <c r="F140" s="20"/>
      <c r="G140" s="33">
        <v>950</v>
      </c>
      <c r="H140" s="22">
        <v>955</v>
      </c>
      <c r="I140" s="19">
        <v>1.81</v>
      </c>
      <c r="J140" s="19">
        <v>1.9</v>
      </c>
      <c r="K140" s="19">
        <v>1.8</v>
      </c>
      <c r="L140" s="19">
        <v>1.82</v>
      </c>
      <c r="M140" s="17">
        <v>0.02</v>
      </c>
      <c r="N140" s="19">
        <f t="shared" si="27"/>
        <v>-1.73</v>
      </c>
      <c r="O140" s="19">
        <f t="shared" si="28"/>
        <v>-1.63</v>
      </c>
      <c r="P140" s="19">
        <f t="shared" si="29"/>
        <v>-1.53</v>
      </c>
      <c r="Q140" s="19">
        <f t="shared" si="30"/>
        <v>-1.43</v>
      </c>
      <c r="R140" s="17">
        <f t="shared" si="31"/>
        <v>-1.33</v>
      </c>
      <c r="S140" s="19">
        <f t="shared" si="32"/>
        <v>4.220000000000001</v>
      </c>
      <c r="T140" s="19">
        <f t="shared" si="33"/>
        <v>4.220000000000001</v>
      </c>
      <c r="U140" s="21">
        <f t="shared" si="34"/>
        <v>1.5699999999999998</v>
      </c>
      <c r="V140" s="13">
        <f t="shared" si="35"/>
        <v>1.37</v>
      </c>
      <c r="W140" s="13">
        <f t="shared" si="36"/>
        <v>2.07</v>
      </c>
      <c r="X140" s="17">
        <f t="shared" si="37"/>
        <v>1.67</v>
      </c>
    </row>
    <row r="141" spans="1:24" ht="12.75">
      <c r="A141" s="8">
        <v>39856</v>
      </c>
      <c r="B141" s="2">
        <v>43</v>
      </c>
      <c r="D141" s="10">
        <v>3</v>
      </c>
      <c r="E141" s="13">
        <v>1.69</v>
      </c>
      <c r="F141" s="20"/>
      <c r="G141" s="20"/>
      <c r="H141" s="30"/>
      <c r="I141" s="13"/>
      <c r="J141" s="13"/>
      <c r="K141" s="13"/>
      <c r="L141" s="13"/>
      <c r="M141" s="17"/>
      <c r="N141" s="19">
        <f t="shared" si="27"/>
        <v>-1.69</v>
      </c>
      <c r="O141" s="19">
        <f t="shared" si="28"/>
        <v>-1.5899999999999999</v>
      </c>
      <c r="P141" s="19">
        <f t="shared" si="29"/>
        <v>-1.49</v>
      </c>
      <c r="Q141" s="19">
        <f t="shared" si="30"/>
        <v>-1.39</v>
      </c>
      <c r="R141" s="17">
        <f t="shared" si="31"/>
        <v>-1.29</v>
      </c>
      <c r="S141" s="19">
        <f t="shared" si="32"/>
        <v>4.26</v>
      </c>
      <c r="T141" s="19">
        <f t="shared" si="33"/>
        <v>4.26</v>
      </c>
      <c r="U141" s="21">
        <f t="shared" si="34"/>
        <v>1.6099999999999999</v>
      </c>
      <c r="V141" s="50">
        <f t="shared" si="35"/>
        <v>1.4100000000000001</v>
      </c>
      <c r="W141" s="50">
        <f t="shared" si="36"/>
        <v>2.11</v>
      </c>
      <c r="X141" s="32">
        <f t="shared" si="37"/>
        <v>1.71</v>
      </c>
    </row>
    <row r="142" spans="1:24" ht="12.75">
      <c r="A142" s="8">
        <v>39857</v>
      </c>
      <c r="B142" s="2">
        <v>44</v>
      </c>
      <c r="D142" s="10">
        <v>2</v>
      </c>
      <c r="E142" s="13">
        <v>1.69</v>
      </c>
      <c r="F142" s="20"/>
      <c r="G142" s="20"/>
      <c r="H142" s="30"/>
      <c r="I142" s="13"/>
      <c r="J142" s="13"/>
      <c r="K142" s="13"/>
      <c r="L142" s="13"/>
      <c r="M142" s="17"/>
      <c r="N142" s="19">
        <f t="shared" si="27"/>
        <v>-1.69</v>
      </c>
      <c r="O142" s="19">
        <f t="shared" si="28"/>
        <v>-1.5899999999999999</v>
      </c>
      <c r="P142" s="19">
        <f t="shared" si="29"/>
        <v>-1.49</v>
      </c>
      <c r="Q142" s="19">
        <f t="shared" si="30"/>
        <v>-1.39</v>
      </c>
      <c r="R142" s="17">
        <f t="shared" si="31"/>
        <v>-1.29</v>
      </c>
      <c r="S142" s="19">
        <f t="shared" si="32"/>
        <v>4.26</v>
      </c>
      <c r="T142" s="19">
        <f t="shared" si="33"/>
        <v>4.26</v>
      </c>
      <c r="U142" s="21">
        <f t="shared" si="34"/>
        <v>1.6099999999999999</v>
      </c>
      <c r="V142" s="50">
        <f t="shared" si="35"/>
        <v>1.4100000000000001</v>
      </c>
      <c r="W142" s="50">
        <f t="shared" si="36"/>
        <v>2.11</v>
      </c>
      <c r="X142" s="32">
        <f t="shared" si="37"/>
        <v>1.71</v>
      </c>
    </row>
    <row r="143" spans="1:24" ht="12.75">
      <c r="A143" s="8">
        <v>39858</v>
      </c>
      <c r="B143" s="2">
        <v>45</v>
      </c>
      <c r="D143" s="10">
        <v>3</v>
      </c>
      <c r="E143" s="13">
        <v>1.7</v>
      </c>
      <c r="F143" s="20"/>
      <c r="G143" s="20"/>
      <c r="H143" s="30"/>
      <c r="I143" s="13"/>
      <c r="J143" s="13"/>
      <c r="K143" s="13"/>
      <c r="L143" s="13"/>
      <c r="M143" s="17"/>
      <c r="N143" s="19">
        <f t="shared" si="27"/>
        <v>-1.7</v>
      </c>
      <c r="O143" s="19">
        <f t="shared" si="28"/>
        <v>-1.5999999999999999</v>
      </c>
      <c r="P143" s="19">
        <f t="shared" si="29"/>
        <v>-1.5</v>
      </c>
      <c r="Q143" s="19">
        <f t="shared" si="30"/>
        <v>-1.4</v>
      </c>
      <c r="R143" s="17">
        <f t="shared" si="31"/>
        <v>-1.2999999999999998</v>
      </c>
      <c r="S143" s="19">
        <f t="shared" si="32"/>
        <v>4.25</v>
      </c>
      <c r="T143" s="19">
        <f t="shared" si="33"/>
        <v>4.25</v>
      </c>
      <c r="U143" s="21">
        <f t="shared" si="34"/>
        <v>1.5999999999999999</v>
      </c>
      <c r="V143" s="50">
        <f t="shared" si="35"/>
        <v>1.4000000000000001</v>
      </c>
      <c r="W143" s="50">
        <f t="shared" si="36"/>
        <v>2.0999999999999996</v>
      </c>
      <c r="X143" s="32">
        <f t="shared" si="37"/>
        <v>1.7</v>
      </c>
    </row>
    <row r="144" spans="1:24" ht="12.75">
      <c r="A144" s="8">
        <v>39859</v>
      </c>
      <c r="B144" s="2">
        <v>46</v>
      </c>
      <c r="D144" s="10">
        <v>0</v>
      </c>
      <c r="E144" s="13">
        <v>1.67</v>
      </c>
      <c r="F144" s="20"/>
      <c r="G144" s="20"/>
      <c r="H144" s="30"/>
      <c r="I144" s="13"/>
      <c r="J144" s="13"/>
      <c r="K144" s="13"/>
      <c r="L144" s="13"/>
      <c r="M144" s="17"/>
      <c r="N144" s="19">
        <f t="shared" si="27"/>
        <v>-1.67</v>
      </c>
      <c r="O144" s="19">
        <f t="shared" si="28"/>
        <v>-1.5699999999999998</v>
      </c>
      <c r="P144" s="19">
        <f t="shared" si="29"/>
        <v>-1.47</v>
      </c>
      <c r="Q144" s="19">
        <f t="shared" si="30"/>
        <v>-1.3699999999999999</v>
      </c>
      <c r="R144" s="17">
        <f t="shared" si="31"/>
        <v>-1.27</v>
      </c>
      <c r="S144" s="19">
        <f t="shared" si="32"/>
        <v>4.28</v>
      </c>
      <c r="T144" s="19">
        <f t="shared" si="33"/>
        <v>4.28</v>
      </c>
      <c r="U144" s="21">
        <f t="shared" si="34"/>
        <v>1.63</v>
      </c>
      <c r="V144" s="50">
        <f t="shared" si="35"/>
        <v>1.4300000000000002</v>
      </c>
      <c r="W144" s="50">
        <f t="shared" si="36"/>
        <v>2.13</v>
      </c>
      <c r="X144" s="32">
        <f t="shared" si="37"/>
        <v>1.73</v>
      </c>
    </row>
    <row r="145" spans="1:24" ht="12.75">
      <c r="A145" s="8">
        <v>39860</v>
      </c>
      <c r="B145" s="2">
        <v>47</v>
      </c>
      <c r="D145" s="10">
        <v>0</v>
      </c>
      <c r="E145" s="13">
        <v>1.64</v>
      </c>
      <c r="F145" s="20"/>
      <c r="G145" s="20"/>
      <c r="H145" s="30"/>
      <c r="I145" s="13"/>
      <c r="J145" s="13"/>
      <c r="K145" s="13"/>
      <c r="L145" s="13"/>
      <c r="M145" s="17"/>
      <c r="N145" s="19">
        <f t="shared" si="27"/>
        <v>-1.64</v>
      </c>
      <c r="O145" s="19">
        <f t="shared" si="28"/>
        <v>-1.5399999999999998</v>
      </c>
      <c r="P145" s="19">
        <f t="shared" si="29"/>
        <v>-1.44</v>
      </c>
      <c r="Q145" s="19">
        <f t="shared" si="30"/>
        <v>-1.3399999999999999</v>
      </c>
      <c r="R145" s="17">
        <f t="shared" si="31"/>
        <v>-1.2399999999999998</v>
      </c>
      <c r="S145" s="19">
        <f t="shared" si="32"/>
        <v>4.3100000000000005</v>
      </c>
      <c r="T145" s="19">
        <f t="shared" si="33"/>
        <v>4.3100000000000005</v>
      </c>
      <c r="U145" s="21">
        <f t="shared" si="34"/>
        <v>1.66</v>
      </c>
      <c r="V145" s="50">
        <f t="shared" si="35"/>
        <v>1.4600000000000002</v>
      </c>
      <c r="W145" s="50">
        <f t="shared" si="36"/>
        <v>2.16</v>
      </c>
      <c r="X145" s="32">
        <f t="shared" si="37"/>
        <v>1.76</v>
      </c>
    </row>
    <row r="146" spans="1:24" ht="12.75">
      <c r="A146" s="8">
        <v>39861</v>
      </c>
      <c r="B146" s="2">
        <v>48</v>
      </c>
      <c r="D146" s="10">
        <v>5</v>
      </c>
      <c r="E146" s="13">
        <v>1.68</v>
      </c>
      <c r="F146" s="20"/>
      <c r="G146" s="20"/>
      <c r="H146" s="30"/>
      <c r="I146" s="13"/>
      <c r="J146" s="13"/>
      <c r="K146" s="13"/>
      <c r="L146" s="13"/>
      <c r="M146" s="17"/>
      <c r="N146" s="19">
        <f t="shared" si="27"/>
        <v>-1.68</v>
      </c>
      <c r="O146" s="19">
        <f t="shared" si="28"/>
        <v>-1.5799999999999998</v>
      </c>
      <c r="P146" s="19">
        <f t="shared" si="29"/>
        <v>-1.48</v>
      </c>
      <c r="Q146" s="19">
        <f t="shared" si="30"/>
        <v>-1.38</v>
      </c>
      <c r="R146" s="17">
        <f t="shared" si="31"/>
        <v>-1.2799999999999998</v>
      </c>
      <c r="S146" s="19">
        <f t="shared" si="32"/>
        <v>4.2700000000000005</v>
      </c>
      <c r="T146" s="19">
        <f t="shared" si="33"/>
        <v>4.2700000000000005</v>
      </c>
      <c r="U146" s="21">
        <f t="shared" si="34"/>
        <v>1.6199999999999999</v>
      </c>
      <c r="V146" s="50">
        <f t="shared" si="35"/>
        <v>1.4200000000000002</v>
      </c>
      <c r="W146" s="50">
        <f t="shared" si="36"/>
        <v>2.12</v>
      </c>
      <c r="X146" s="32">
        <f t="shared" si="37"/>
        <v>1.72</v>
      </c>
    </row>
    <row r="147" spans="1:24" ht="12.75">
      <c r="A147" s="8">
        <v>39862</v>
      </c>
      <c r="B147" s="2">
        <v>49</v>
      </c>
      <c r="D147" s="10">
        <v>8</v>
      </c>
      <c r="E147" s="13">
        <v>1.72</v>
      </c>
      <c r="F147" s="20"/>
      <c r="G147" s="20"/>
      <c r="H147" s="30"/>
      <c r="I147" s="13"/>
      <c r="J147" s="13"/>
      <c r="K147" s="13"/>
      <c r="L147" s="13"/>
      <c r="M147" s="17"/>
      <c r="N147" s="19">
        <f t="shared" si="27"/>
        <v>-1.72</v>
      </c>
      <c r="O147" s="19">
        <f t="shared" si="28"/>
        <v>-1.6199999999999999</v>
      </c>
      <c r="P147" s="19">
        <f t="shared" si="29"/>
        <v>-1.52</v>
      </c>
      <c r="Q147" s="19">
        <f t="shared" si="30"/>
        <v>-1.42</v>
      </c>
      <c r="R147" s="17">
        <f t="shared" si="31"/>
        <v>-1.3199999999999998</v>
      </c>
      <c r="S147" s="19">
        <f t="shared" si="32"/>
        <v>4.23</v>
      </c>
      <c r="T147" s="19">
        <f t="shared" si="33"/>
        <v>4.23</v>
      </c>
      <c r="U147" s="21">
        <f t="shared" si="34"/>
        <v>1.5799999999999998</v>
      </c>
      <c r="V147" s="50">
        <f t="shared" si="35"/>
        <v>1.3800000000000001</v>
      </c>
      <c r="W147" s="50">
        <f t="shared" si="36"/>
        <v>2.08</v>
      </c>
      <c r="X147" s="32">
        <f t="shared" si="37"/>
        <v>1.68</v>
      </c>
    </row>
    <row r="148" spans="1:24" ht="12.75">
      <c r="A148" s="8">
        <v>39863</v>
      </c>
      <c r="B148" s="2">
        <v>50</v>
      </c>
      <c r="D148" s="10">
        <v>0</v>
      </c>
      <c r="E148" s="13">
        <v>1.71</v>
      </c>
      <c r="F148" s="20"/>
      <c r="G148" s="20"/>
      <c r="H148" s="30"/>
      <c r="I148" s="13"/>
      <c r="J148" s="13"/>
      <c r="K148" s="13"/>
      <c r="L148" s="13"/>
      <c r="M148" s="17"/>
      <c r="N148" s="19">
        <f t="shared" si="27"/>
        <v>-1.71</v>
      </c>
      <c r="O148" s="19">
        <f t="shared" si="28"/>
        <v>-1.6099999999999999</v>
      </c>
      <c r="P148" s="19">
        <f t="shared" si="29"/>
        <v>-1.51</v>
      </c>
      <c r="Q148" s="19">
        <f t="shared" si="30"/>
        <v>-1.41</v>
      </c>
      <c r="R148" s="17">
        <f t="shared" si="31"/>
        <v>-1.31</v>
      </c>
      <c r="S148" s="19">
        <f t="shared" si="32"/>
        <v>4.24</v>
      </c>
      <c r="T148" s="19">
        <f t="shared" si="33"/>
        <v>4.24</v>
      </c>
      <c r="U148" s="21">
        <f t="shared" si="34"/>
        <v>1.5899999999999999</v>
      </c>
      <c r="V148" s="50">
        <f t="shared" si="35"/>
        <v>1.3900000000000001</v>
      </c>
      <c r="W148" s="50">
        <f t="shared" si="36"/>
        <v>2.09</v>
      </c>
      <c r="X148" s="32">
        <f t="shared" si="37"/>
        <v>1.69</v>
      </c>
    </row>
    <row r="149" spans="1:24" ht="12.75">
      <c r="A149" s="8">
        <v>39864</v>
      </c>
      <c r="B149" s="2">
        <v>51</v>
      </c>
      <c r="D149" s="10">
        <v>0</v>
      </c>
      <c r="E149" s="13">
        <v>1.68</v>
      </c>
      <c r="F149" s="20"/>
      <c r="G149" s="20"/>
      <c r="H149" s="30"/>
      <c r="I149" s="13"/>
      <c r="J149" s="13"/>
      <c r="K149" s="13"/>
      <c r="L149" s="13"/>
      <c r="M149" s="17"/>
      <c r="N149" s="19">
        <f t="shared" si="27"/>
        <v>-1.68</v>
      </c>
      <c r="O149" s="19">
        <f t="shared" si="28"/>
        <v>-1.5799999999999998</v>
      </c>
      <c r="P149" s="19">
        <f t="shared" si="29"/>
        <v>-1.48</v>
      </c>
      <c r="Q149" s="19">
        <f t="shared" si="30"/>
        <v>-1.38</v>
      </c>
      <c r="R149" s="17">
        <f t="shared" si="31"/>
        <v>-1.2799999999999998</v>
      </c>
      <c r="S149" s="19">
        <f t="shared" si="32"/>
        <v>4.2700000000000005</v>
      </c>
      <c r="T149" s="19">
        <f t="shared" si="33"/>
        <v>4.2700000000000005</v>
      </c>
      <c r="U149" s="21">
        <f t="shared" si="34"/>
        <v>1.6199999999999999</v>
      </c>
      <c r="V149" s="50">
        <f t="shared" si="35"/>
        <v>1.4200000000000002</v>
      </c>
      <c r="W149" s="50">
        <f t="shared" si="36"/>
        <v>2.12</v>
      </c>
      <c r="X149" s="32">
        <f t="shared" si="37"/>
        <v>1.72</v>
      </c>
    </row>
    <row r="150" spans="1:24" ht="12.75">
      <c r="A150" s="8">
        <v>39865</v>
      </c>
      <c r="B150" s="2">
        <v>52</v>
      </c>
      <c r="D150" s="10">
        <v>0</v>
      </c>
      <c r="E150" s="13">
        <v>1.65</v>
      </c>
      <c r="F150" s="20"/>
      <c r="G150" s="20"/>
      <c r="H150" s="30"/>
      <c r="I150" s="13"/>
      <c r="J150" s="13"/>
      <c r="K150" s="13"/>
      <c r="L150" s="13"/>
      <c r="M150" s="17"/>
      <c r="N150" s="19">
        <f t="shared" si="27"/>
        <v>-1.65</v>
      </c>
      <c r="O150" s="19">
        <f t="shared" si="28"/>
        <v>-1.5499999999999998</v>
      </c>
      <c r="P150" s="19">
        <f t="shared" si="29"/>
        <v>-1.45</v>
      </c>
      <c r="Q150" s="19">
        <f t="shared" si="30"/>
        <v>-1.3499999999999999</v>
      </c>
      <c r="R150" s="17">
        <f t="shared" si="31"/>
        <v>-1.25</v>
      </c>
      <c r="S150" s="19">
        <f t="shared" si="32"/>
        <v>4.300000000000001</v>
      </c>
      <c r="T150" s="19">
        <f t="shared" si="33"/>
        <v>4.300000000000001</v>
      </c>
      <c r="U150" s="21">
        <f t="shared" si="34"/>
        <v>1.65</v>
      </c>
      <c r="V150" s="50">
        <f t="shared" si="35"/>
        <v>1.4500000000000002</v>
      </c>
      <c r="W150" s="50">
        <f t="shared" si="36"/>
        <v>2.15</v>
      </c>
      <c r="X150" s="32">
        <f t="shared" si="37"/>
        <v>1.75</v>
      </c>
    </row>
    <row r="151" spans="1:24" ht="12.75">
      <c r="A151" s="8">
        <v>39866</v>
      </c>
      <c r="B151" s="2">
        <v>53</v>
      </c>
      <c r="D151" s="10">
        <v>0</v>
      </c>
      <c r="E151" s="13">
        <v>1.64</v>
      </c>
      <c r="F151" s="20"/>
      <c r="G151" s="20"/>
      <c r="H151" s="30"/>
      <c r="I151" s="13"/>
      <c r="J151" s="13"/>
      <c r="K151" s="13"/>
      <c r="L151" s="13"/>
      <c r="M151" s="17"/>
      <c r="N151" s="19">
        <f t="shared" si="27"/>
        <v>-1.64</v>
      </c>
      <c r="O151" s="19">
        <f t="shared" si="28"/>
        <v>-1.5399999999999998</v>
      </c>
      <c r="P151" s="19">
        <f t="shared" si="29"/>
        <v>-1.44</v>
      </c>
      <c r="Q151" s="19">
        <f t="shared" si="30"/>
        <v>-1.3399999999999999</v>
      </c>
      <c r="R151" s="17">
        <f t="shared" si="31"/>
        <v>-1.2399999999999998</v>
      </c>
      <c r="S151" s="19">
        <f t="shared" si="32"/>
        <v>4.3100000000000005</v>
      </c>
      <c r="T151" s="19">
        <f t="shared" si="33"/>
        <v>4.3100000000000005</v>
      </c>
      <c r="U151" s="21">
        <f t="shared" si="34"/>
        <v>1.66</v>
      </c>
      <c r="V151" s="50">
        <f t="shared" si="35"/>
        <v>1.4600000000000002</v>
      </c>
      <c r="W151" s="50">
        <f t="shared" si="36"/>
        <v>2.16</v>
      </c>
      <c r="X151" s="32">
        <f t="shared" si="37"/>
        <v>1.76</v>
      </c>
    </row>
    <row r="152" spans="1:24" ht="12.75">
      <c r="A152" s="8">
        <v>39867</v>
      </c>
      <c r="B152" s="2">
        <v>54</v>
      </c>
      <c r="D152" s="10">
        <v>29</v>
      </c>
      <c r="E152" s="13">
        <v>1.79</v>
      </c>
      <c r="F152" s="20"/>
      <c r="G152" s="33"/>
      <c r="M152" s="17"/>
      <c r="N152" s="19">
        <f t="shared" si="27"/>
        <v>-1.79</v>
      </c>
      <c r="O152" s="19">
        <f t="shared" si="28"/>
        <v>-1.69</v>
      </c>
      <c r="P152" s="19">
        <f t="shared" si="29"/>
        <v>-1.59</v>
      </c>
      <c r="Q152" s="19">
        <f t="shared" si="30"/>
        <v>-1.49</v>
      </c>
      <c r="R152" s="17">
        <f t="shared" si="31"/>
        <v>-1.3900000000000001</v>
      </c>
      <c r="S152" s="19">
        <f t="shared" si="32"/>
        <v>4.16</v>
      </c>
      <c r="T152" s="19">
        <f t="shared" si="33"/>
        <v>4.16</v>
      </c>
      <c r="U152" s="21">
        <f t="shared" si="34"/>
        <v>1.5099999999999998</v>
      </c>
      <c r="V152" s="50">
        <f t="shared" si="35"/>
        <v>1.31</v>
      </c>
      <c r="W152" s="50">
        <f t="shared" si="36"/>
        <v>2.01</v>
      </c>
      <c r="X152" s="32">
        <f t="shared" si="37"/>
        <v>1.6099999999999999</v>
      </c>
    </row>
    <row r="153" spans="1:24" ht="12.75">
      <c r="A153" s="8">
        <v>39868</v>
      </c>
      <c r="B153" s="2">
        <v>55</v>
      </c>
      <c r="D153" s="10">
        <v>2</v>
      </c>
      <c r="E153" s="13">
        <v>1.82</v>
      </c>
      <c r="F153" s="20"/>
      <c r="G153" s="20"/>
      <c r="H153" s="30"/>
      <c r="I153" s="13"/>
      <c r="J153" s="13"/>
      <c r="K153" s="13"/>
      <c r="L153" s="13"/>
      <c r="M153" s="17"/>
      <c r="N153" s="19">
        <f t="shared" si="27"/>
        <v>-1.82</v>
      </c>
      <c r="O153" s="19">
        <f t="shared" si="28"/>
        <v>-1.72</v>
      </c>
      <c r="P153" s="19">
        <f t="shared" si="29"/>
        <v>-1.62</v>
      </c>
      <c r="Q153" s="19">
        <f t="shared" si="30"/>
        <v>-1.52</v>
      </c>
      <c r="R153" s="17">
        <f t="shared" si="31"/>
        <v>-1.42</v>
      </c>
      <c r="S153" s="19">
        <f t="shared" si="32"/>
        <v>4.13</v>
      </c>
      <c r="T153" s="19">
        <f t="shared" si="33"/>
        <v>4.13</v>
      </c>
      <c r="U153" s="21">
        <f t="shared" si="34"/>
        <v>1.4799999999999998</v>
      </c>
      <c r="V153" s="50">
        <f t="shared" si="35"/>
        <v>1.28</v>
      </c>
      <c r="W153" s="50">
        <f t="shared" si="36"/>
        <v>1.9799999999999998</v>
      </c>
      <c r="X153" s="32">
        <f t="shared" si="37"/>
        <v>1.5799999999999998</v>
      </c>
    </row>
    <row r="154" spans="1:24" ht="12.75">
      <c r="A154" s="8">
        <v>39869</v>
      </c>
      <c r="B154" s="2">
        <v>56</v>
      </c>
      <c r="D154" s="10">
        <v>0</v>
      </c>
      <c r="E154" s="13">
        <v>1.78</v>
      </c>
      <c r="F154" s="20"/>
      <c r="G154" s="20"/>
      <c r="H154" s="30"/>
      <c r="I154" s="13"/>
      <c r="J154" s="13"/>
      <c r="K154" s="13"/>
      <c r="L154" s="13"/>
      <c r="M154" s="17"/>
      <c r="N154" s="19">
        <f t="shared" si="27"/>
        <v>-1.78</v>
      </c>
      <c r="O154" s="19">
        <f t="shared" si="28"/>
        <v>-1.68</v>
      </c>
      <c r="P154" s="19">
        <f t="shared" si="29"/>
        <v>-1.58</v>
      </c>
      <c r="Q154" s="19">
        <f t="shared" si="30"/>
        <v>-1.48</v>
      </c>
      <c r="R154" s="17">
        <f t="shared" si="31"/>
        <v>-1.38</v>
      </c>
      <c r="S154" s="19">
        <f t="shared" si="32"/>
        <v>4.17</v>
      </c>
      <c r="T154" s="19">
        <f t="shared" si="33"/>
        <v>4.17</v>
      </c>
      <c r="U154" s="21">
        <f t="shared" si="34"/>
        <v>1.5199999999999998</v>
      </c>
      <c r="V154" s="50">
        <f t="shared" si="35"/>
        <v>1.32</v>
      </c>
      <c r="W154" s="50">
        <f t="shared" si="36"/>
        <v>2.0199999999999996</v>
      </c>
      <c r="X154" s="32">
        <f t="shared" si="37"/>
        <v>1.6199999999999999</v>
      </c>
    </row>
    <row r="155" spans="1:24" ht="12.75">
      <c r="A155" s="8">
        <v>39870</v>
      </c>
      <c r="B155" s="2">
        <v>57</v>
      </c>
      <c r="D155" s="10">
        <v>0</v>
      </c>
      <c r="E155" s="13">
        <v>1.76</v>
      </c>
      <c r="F155" s="20"/>
      <c r="G155" s="20"/>
      <c r="H155" s="30"/>
      <c r="I155" s="13"/>
      <c r="J155" s="13"/>
      <c r="K155" s="13"/>
      <c r="L155" s="13"/>
      <c r="M155" s="17"/>
      <c r="N155" s="19">
        <f t="shared" si="27"/>
        <v>-1.76</v>
      </c>
      <c r="O155" s="19">
        <f t="shared" si="28"/>
        <v>-1.66</v>
      </c>
      <c r="P155" s="19">
        <f t="shared" si="29"/>
        <v>-1.56</v>
      </c>
      <c r="Q155" s="19">
        <f t="shared" si="30"/>
        <v>-1.46</v>
      </c>
      <c r="R155" s="17">
        <f t="shared" si="31"/>
        <v>-1.3599999999999999</v>
      </c>
      <c r="S155" s="19">
        <f t="shared" si="32"/>
        <v>4.19</v>
      </c>
      <c r="T155" s="19">
        <f t="shared" si="33"/>
        <v>4.19</v>
      </c>
      <c r="U155" s="21">
        <f t="shared" si="34"/>
        <v>1.5399999999999998</v>
      </c>
      <c r="V155" s="50">
        <f t="shared" si="35"/>
        <v>1.34</v>
      </c>
      <c r="W155" s="50">
        <f t="shared" si="36"/>
        <v>2.04</v>
      </c>
      <c r="X155" s="32">
        <f t="shared" si="37"/>
        <v>1.64</v>
      </c>
    </row>
    <row r="156" spans="1:24" ht="12.75">
      <c r="A156" s="8">
        <v>39871</v>
      </c>
      <c r="B156" s="2">
        <v>58</v>
      </c>
      <c r="C156" s="2">
        <v>3</v>
      </c>
      <c r="D156" s="10">
        <v>0</v>
      </c>
      <c r="E156" s="13">
        <v>1.74</v>
      </c>
      <c r="F156" s="20"/>
      <c r="G156" s="20"/>
      <c r="H156" s="30"/>
      <c r="I156" s="13"/>
      <c r="J156" s="13"/>
      <c r="K156" s="13"/>
      <c r="L156" s="13"/>
      <c r="M156" s="17"/>
      <c r="N156" s="19">
        <f t="shared" si="27"/>
        <v>-1.74</v>
      </c>
      <c r="O156" s="19">
        <f t="shared" si="28"/>
        <v>-1.64</v>
      </c>
      <c r="P156" s="19">
        <f t="shared" si="29"/>
        <v>-1.54</v>
      </c>
      <c r="Q156" s="19">
        <f t="shared" si="30"/>
        <v>-1.44</v>
      </c>
      <c r="R156" s="17">
        <f t="shared" si="31"/>
        <v>-1.3399999999999999</v>
      </c>
      <c r="S156" s="19">
        <f t="shared" si="32"/>
        <v>4.21</v>
      </c>
      <c r="T156" s="19">
        <f t="shared" si="33"/>
        <v>4.21</v>
      </c>
      <c r="U156" s="21">
        <f t="shared" si="34"/>
        <v>1.5599999999999998</v>
      </c>
      <c r="V156" s="50">
        <f t="shared" si="35"/>
        <v>1.36</v>
      </c>
      <c r="W156" s="50">
        <f t="shared" si="36"/>
        <v>2.0599999999999996</v>
      </c>
      <c r="X156" s="32">
        <f t="shared" si="37"/>
        <v>1.66</v>
      </c>
    </row>
    <row r="157" spans="1:24" ht="12.75">
      <c r="A157" s="8">
        <v>39872</v>
      </c>
      <c r="B157" s="2">
        <v>59</v>
      </c>
      <c r="D157" s="10">
        <v>0</v>
      </c>
      <c r="E157" s="13">
        <v>1.72</v>
      </c>
      <c r="F157" s="20">
        <v>8</v>
      </c>
      <c r="G157" s="20" t="s">
        <v>35</v>
      </c>
      <c r="H157" s="30">
        <v>1300</v>
      </c>
      <c r="I157" s="13">
        <v>1.78</v>
      </c>
      <c r="J157" s="13">
        <v>1.87</v>
      </c>
      <c r="K157" s="13">
        <v>1.77</v>
      </c>
      <c r="L157" s="13">
        <v>1.8</v>
      </c>
      <c r="M157" s="17">
        <v>0</v>
      </c>
      <c r="N157" s="19">
        <f t="shared" si="27"/>
        <v>-1.72</v>
      </c>
      <c r="O157" s="19">
        <f t="shared" si="28"/>
        <v>-1.6199999999999999</v>
      </c>
      <c r="P157" s="19">
        <f t="shared" si="29"/>
        <v>-1.52</v>
      </c>
      <c r="Q157" s="19">
        <f t="shared" si="30"/>
        <v>-1.42</v>
      </c>
      <c r="R157" s="17">
        <f t="shared" si="31"/>
        <v>-1.3199999999999998</v>
      </c>
      <c r="S157" s="19">
        <f t="shared" si="32"/>
        <v>4.23</v>
      </c>
      <c r="T157" s="19">
        <f t="shared" si="33"/>
        <v>4.23</v>
      </c>
      <c r="U157" s="21">
        <f t="shared" si="34"/>
        <v>1.5799999999999998</v>
      </c>
      <c r="V157" s="50">
        <f t="shared" si="35"/>
        <v>1.3800000000000001</v>
      </c>
      <c r="W157" s="50">
        <f t="shared" si="36"/>
        <v>2.08</v>
      </c>
      <c r="X157" s="32">
        <f t="shared" si="37"/>
        <v>1.68</v>
      </c>
    </row>
    <row r="158" spans="1:24" ht="12.75">
      <c r="A158" s="8">
        <v>39873</v>
      </c>
      <c r="B158" s="2">
        <v>60</v>
      </c>
      <c r="D158" s="10">
        <v>0</v>
      </c>
      <c r="E158" s="13">
        <v>1.71</v>
      </c>
      <c r="F158" s="20"/>
      <c r="G158" s="20"/>
      <c r="H158" s="30"/>
      <c r="I158" s="13"/>
      <c r="J158" s="13"/>
      <c r="K158" s="13"/>
      <c r="L158" s="13"/>
      <c r="M158" s="17"/>
      <c r="N158" s="19">
        <f t="shared" si="27"/>
        <v>-1.71</v>
      </c>
      <c r="O158" s="19">
        <f t="shared" si="28"/>
        <v>-1.6099999999999999</v>
      </c>
      <c r="P158" s="19">
        <f t="shared" si="29"/>
        <v>-1.51</v>
      </c>
      <c r="Q158" s="19">
        <f t="shared" si="30"/>
        <v>-1.41</v>
      </c>
      <c r="R158" s="17">
        <f t="shared" si="31"/>
        <v>-1.31</v>
      </c>
      <c r="S158" s="19">
        <f t="shared" si="32"/>
        <v>4.24</v>
      </c>
      <c r="T158" s="19">
        <f t="shared" si="33"/>
        <v>4.24</v>
      </c>
      <c r="U158" s="21">
        <f t="shared" si="34"/>
        <v>1.5899999999999999</v>
      </c>
      <c r="V158" s="50">
        <f t="shared" si="35"/>
        <v>1.3900000000000001</v>
      </c>
      <c r="W158" s="50">
        <f t="shared" si="36"/>
        <v>2.09</v>
      </c>
      <c r="X158" s="32">
        <f t="shared" si="37"/>
        <v>1.69</v>
      </c>
    </row>
    <row r="159" spans="1:24" ht="12.75">
      <c r="A159" s="8">
        <v>39874</v>
      </c>
      <c r="B159" s="2">
        <v>61</v>
      </c>
      <c r="D159" s="10">
        <v>0</v>
      </c>
      <c r="E159" s="13">
        <v>1.69</v>
      </c>
      <c r="F159" s="20"/>
      <c r="G159" s="20"/>
      <c r="H159" s="30"/>
      <c r="I159" s="13"/>
      <c r="J159" s="13"/>
      <c r="K159" s="13"/>
      <c r="L159" s="13"/>
      <c r="M159" s="17"/>
      <c r="N159" s="19">
        <f t="shared" si="27"/>
        <v>-1.69</v>
      </c>
      <c r="O159" s="19">
        <f t="shared" si="28"/>
        <v>-1.5899999999999999</v>
      </c>
      <c r="P159" s="19">
        <f t="shared" si="29"/>
        <v>-1.49</v>
      </c>
      <c r="Q159" s="19">
        <f t="shared" si="30"/>
        <v>-1.39</v>
      </c>
      <c r="R159" s="17">
        <f t="shared" si="31"/>
        <v>-1.29</v>
      </c>
      <c r="S159" s="19">
        <f t="shared" si="32"/>
        <v>4.26</v>
      </c>
      <c r="T159" s="19">
        <f t="shared" si="33"/>
        <v>4.26</v>
      </c>
      <c r="U159" s="21">
        <f t="shared" si="34"/>
        <v>1.6099999999999999</v>
      </c>
      <c r="V159" s="50">
        <f t="shared" si="35"/>
        <v>1.4100000000000001</v>
      </c>
      <c r="W159" s="50">
        <f t="shared" si="36"/>
        <v>2.11</v>
      </c>
      <c r="X159" s="32">
        <f t="shared" si="37"/>
        <v>1.71</v>
      </c>
    </row>
    <row r="160" spans="1:24" ht="12.75">
      <c r="A160" s="8">
        <v>39875</v>
      </c>
      <c r="B160" s="2">
        <v>62</v>
      </c>
      <c r="D160" s="10">
        <v>0</v>
      </c>
      <c r="E160" s="13">
        <v>1.67</v>
      </c>
      <c r="F160" s="20"/>
      <c r="G160" s="20"/>
      <c r="H160" s="30"/>
      <c r="I160" s="13"/>
      <c r="J160" s="13"/>
      <c r="K160" s="13"/>
      <c r="L160" s="13"/>
      <c r="M160" s="17"/>
      <c r="N160" s="19">
        <f t="shared" si="27"/>
        <v>-1.67</v>
      </c>
      <c r="O160" s="19">
        <f t="shared" si="28"/>
        <v>-1.5699999999999998</v>
      </c>
      <c r="P160" s="19">
        <f t="shared" si="29"/>
        <v>-1.47</v>
      </c>
      <c r="Q160" s="19">
        <f t="shared" si="30"/>
        <v>-1.3699999999999999</v>
      </c>
      <c r="R160" s="17">
        <f t="shared" si="31"/>
        <v>-1.27</v>
      </c>
      <c r="S160" s="19">
        <f t="shared" si="32"/>
        <v>4.28</v>
      </c>
      <c r="T160" s="19">
        <f t="shared" si="33"/>
        <v>4.28</v>
      </c>
      <c r="U160" s="21">
        <f t="shared" si="34"/>
        <v>1.63</v>
      </c>
      <c r="V160" s="50">
        <f t="shared" si="35"/>
        <v>1.4300000000000002</v>
      </c>
      <c r="W160" s="50">
        <f t="shared" si="36"/>
        <v>2.13</v>
      </c>
      <c r="X160" s="32">
        <f t="shared" si="37"/>
        <v>1.73</v>
      </c>
    </row>
    <row r="161" spans="1:24" ht="12.75">
      <c r="A161" s="8">
        <v>39876</v>
      </c>
      <c r="B161" s="2">
        <v>63</v>
      </c>
      <c r="D161" s="10">
        <v>0</v>
      </c>
      <c r="E161" s="13">
        <v>1.64</v>
      </c>
      <c r="F161" s="20"/>
      <c r="G161" s="20"/>
      <c r="H161" s="30"/>
      <c r="I161" s="13"/>
      <c r="J161" s="13"/>
      <c r="K161" s="13"/>
      <c r="L161" s="13"/>
      <c r="M161" s="17"/>
      <c r="N161" s="19">
        <f t="shared" si="27"/>
        <v>-1.64</v>
      </c>
      <c r="O161" s="19">
        <f t="shared" si="28"/>
        <v>-1.5399999999999998</v>
      </c>
      <c r="P161" s="19">
        <f t="shared" si="29"/>
        <v>-1.44</v>
      </c>
      <c r="Q161" s="19">
        <f t="shared" si="30"/>
        <v>-1.3399999999999999</v>
      </c>
      <c r="R161" s="17">
        <f t="shared" si="31"/>
        <v>-1.2399999999999998</v>
      </c>
      <c r="S161" s="19">
        <f t="shared" si="32"/>
        <v>4.3100000000000005</v>
      </c>
      <c r="T161" s="19">
        <f t="shared" si="33"/>
        <v>4.3100000000000005</v>
      </c>
      <c r="U161" s="21">
        <f t="shared" si="34"/>
        <v>1.66</v>
      </c>
      <c r="V161" s="50">
        <f t="shared" si="35"/>
        <v>1.4600000000000002</v>
      </c>
      <c r="W161" s="50">
        <f t="shared" si="36"/>
        <v>2.16</v>
      </c>
      <c r="X161" s="32">
        <f t="shared" si="37"/>
        <v>1.76</v>
      </c>
    </row>
    <row r="162" spans="1:24" ht="12.75">
      <c r="A162" s="8">
        <v>39877</v>
      </c>
      <c r="B162" s="2">
        <v>64</v>
      </c>
      <c r="D162" s="10">
        <v>0</v>
      </c>
      <c r="E162" s="13">
        <v>1.62</v>
      </c>
      <c r="F162" s="20"/>
      <c r="G162" s="20"/>
      <c r="H162" s="30"/>
      <c r="I162" s="13"/>
      <c r="J162" s="13"/>
      <c r="K162" s="13"/>
      <c r="L162" s="13"/>
      <c r="M162" s="17"/>
      <c r="N162" s="19">
        <f t="shared" si="27"/>
        <v>-1.62</v>
      </c>
      <c r="O162" s="19">
        <f t="shared" si="28"/>
        <v>-1.52</v>
      </c>
      <c r="P162" s="19">
        <f t="shared" si="29"/>
        <v>-1.4200000000000002</v>
      </c>
      <c r="Q162" s="19">
        <f t="shared" si="30"/>
        <v>-1.32</v>
      </c>
      <c r="R162" s="17">
        <f t="shared" si="31"/>
        <v>-1.2200000000000002</v>
      </c>
      <c r="S162" s="19">
        <f t="shared" si="32"/>
        <v>4.33</v>
      </c>
      <c r="T162" s="19">
        <f t="shared" si="33"/>
        <v>4.33</v>
      </c>
      <c r="U162" s="21">
        <f t="shared" si="34"/>
        <v>1.6799999999999997</v>
      </c>
      <c r="V162" s="50">
        <f t="shared" si="35"/>
        <v>1.48</v>
      </c>
      <c r="W162" s="50">
        <f t="shared" si="36"/>
        <v>2.1799999999999997</v>
      </c>
      <c r="X162" s="32">
        <f t="shared" si="37"/>
        <v>1.7799999999999998</v>
      </c>
    </row>
    <row r="163" spans="1:24" ht="12.75">
      <c r="A163" s="8">
        <v>39878</v>
      </c>
      <c r="B163" s="2">
        <v>65</v>
      </c>
      <c r="C163" s="2">
        <v>4</v>
      </c>
      <c r="D163" s="10">
        <v>0</v>
      </c>
      <c r="E163" s="13">
        <v>1.61</v>
      </c>
      <c r="F163" s="20"/>
      <c r="G163" s="20"/>
      <c r="H163" s="30"/>
      <c r="I163" s="13"/>
      <c r="J163" s="13"/>
      <c r="K163" s="13"/>
      <c r="L163" s="13"/>
      <c r="M163" s="17"/>
      <c r="N163" s="19">
        <f t="shared" si="27"/>
        <v>-1.61</v>
      </c>
      <c r="O163" s="19">
        <f t="shared" si="28"/>
        <v>-1.51</v>
      </c>
      <c r="P163" s="19">
        <f t="shared" si="29"/>
        <v>-1.4100000000000001</v>
      </c>
      <c r="Q163" s="19">
        <f t="shared" si="30"/>
        <v>-1.31</v>
      </c>
      <c r="R163" s="17">
        <f t="shared" si="31"/>
        <v>-1.21</v>
      </c>
      <c r="S163" s="19">
        <f t="shared" si="32"/>
        <v>4.34</v>
      </c>
      <c r="T163" s="19">
        <f t="shared" si="33"/>
        <v>4.34</v>
      </c>
      <c r="U163" s="21">
        <f t="shared" si="34"/>
        <v>1.6899999999999997</v>
      </c>
      <c r="V163" s="50">
        <f t="shared" si="35"/>
        <v>1.49</v>
      </c>
      <c r="W163" s="50">
        <f t="shared" si="36"/>
        <v>2.1899999999999995</v>
      </c>
      <c r="X163" s="32">
        <f t="shared" si="37"/>
        <v>1.7899999999999998</v>
      </c>
    </row>
    <row r="164" spans="1:24" ht="12.75">
      <c r="A164" s="8">
        <v>39879</v>
      </c>
      <c r="B164" s="2">
        <v>66</v>
      </c>
      <c r="D164" s="10">
        <v>7</v>
      </c>
      <c r="E164" s="13">
        <v>1.65</v>
      </c>
      <c r="F164" s="20"/>
      <c r="G164" s="20"/>
      <c r="H164" s="30"/>
      <c r="I164" s="13"/>
      <c r="J164" s="13"/>
      <c r="K164" s="13"/>
      <c r="L164" s="13"/>
      <c r="M164" s="17"/>
      <c r="N164" s="19">
        <f t="shared" si="27"/>
        <v>-1.65</v>
      </c>
      <c r="O164" s="19">
        <f t="shared" si="28"/>
        <v>-1.5499999999999998</v>
      </c>
      <c r="P164" s="19">
        <f t="shared" si="29"/>
        <v>-1.45</v>
      </c>
      <c r="Q164" s="19">
        <f t="shared" si="30"/>
        <v>-1.3499999999999999</v>
      </c>
      <c r="R164" s="17">
        <f t="shared" si="31"/>
        <v>-1.25</v>
      </c>
      <c r="S164" s="19">
        <f t="shared" si="32"/>
        <v>4.300000000000001</v>
      </c>
      <c r="T164" s="19">
        <f t="shared" si="33"/>
        <v>4.300000000000001</v>
      </c>
      <c r="U164" s="21">
        <f t="shared" si="34"/>
        <v>1.65</v>
      </c>
      <c r="V164" s="50">
        <f t="shared" si="35"/>
        <v>1.4500000000000002</v>
      </c>
      <c r="W164" s="50">
        <f t="shared" si="36"/>
        <v>2.15</v>
      </c>
      <c r="X164" s="32">
        <f t="shared" si="37"/>
        <v>1.75</v>
      </c>
    </row>
    <row r="165" spans="1:24" ht="12.75">
      <c r="A165" s="8">
        <v>39880</v>
      </c>
      <c r="B165" s="2">
        <v>67</v>
      </c>
      <c r="D165" s="10">
        <v>0</v>
      </c>
      <c r="E165" s="13">
        <v>1.67</v>
      </c>
      <c r="F165" s="20"/>
      <c r="G165" s="20" t="s">
        <v>35</v>
      </c>
      <c r="H165" s="30">
        <v>930</v>
      </c>
      <c r="I165" s="13">
        <v>1.72</v>
      </c>
      <c r="J165" s="13">
        <v>1.83</v>
      </c>
      <c r="K165" s="13">
        <v>1.72</v>
      </c>
      <c r="L165" s="13">
        <v>1.74</v>
      </c>
      <c r="M165" s="17">
        <v>0</v>
      </c>
      <c r="N165" s="19">
        <f t="shared" si="27"/>
        <v>-1.67</v>
      </c>
      <c r="O165" s="19">
        <f t="shared" si="28"/>
        <v>-1.5699999999999998</v>
      </c>
      <c r="P165" s="19">
        <f t="shared" si="29"/>
        <v>-1.47</v>
      </c>
      <c r="Q165" s="19">
        <f t="shared" si="30"/>
        <v>-1.3699999999999999</v>
      </c>
      <c r="R165" s="17">
        <f t="shared" si="31"/>
        <v>-1.27</v>
      </c>
      <c r="S165" s="19">
        <f t="shared" si="32"/>
        <v>4.28</v>
      </c>
      <c r="T165" s="19">
        <f t="shared" si="33"/>
        <v>4.28</v>
      </c>
      <c r="U165" s="21">
        <f t="shared" si="34"/>
        <v>1.63</v>
      </c>
      <c r="V165" s="50">
        <f t="shared" si="35"/>
        <v>1.4300000000000002</v>
      </c>
      <c r="W165" s="50">
        <f t="shared" si="36"/>
        <v>2.13</v>
      </c>
      <c r="X165" s="32">
        <f t="shared" si="37"/>
        <v>1.73</v>
      </c>
    </row>
    <row r="166" spans="1:24" ht="12.75">
      <c r="A166" s="8">
        <v>39881</v>
      </c>
      <c r="B166" s="2">
        <v>68</v>
      </c>
      <c r="C166" s="2">
        <v>5</v>
      </c>
      <c r="D166" s="10">
        <v>7</v>
      </c>
      <c r="E166" s="13">
        <v>1.65</v>
      </c>
      <c r="F166" s="20">
        <v>9</v>
      </c>
      <c r="G166" s="20" t="s">
        <v>35</v>
      </c>
      <c r="H166" s="30">
        <v>830</v>
      </c>
      <c r="I166" s="13">
        <v>1.7</v>
      </c>
      <c r="J166" s="13">
        <v>1.8</v>
      </c>
      <c r="K166" s="13">
        <v>1.7</v>
      </c>
      <c r="L166" s="13">
        <v>1.71</v>
      </c>
      <c r="M166" s="17">
        <v>0</v>
      </c>
      <c r="N166" s="19">
        <f t="shared" si="27"/>
        <v>-1.65</v>
      </c>
      <c r="O166" s="19">
        <f t="shared" si="28"/>
        <v>-1.5499999999999998</v>
      </c>
      <c r="P166" s="19">
        <f t="shared" si="29"/>
        <v>-1.45</v>
      </c>
      <c r="Q166" s="19">
        <f t="shared" si="30"/>
        <v>-1.3499999999999999</v>
      </c>
      <c r="R166" s="17">
        <f t="shared" si="31"/>
        <v>-1.25</v>
      </c>
      <c r="S166" s="19">
        <f t="shared" si="32"/>
        <v>4.300000000000001</v>
      </c>
      <c r="T166" s="19">
        <f t="shared" si="33"/>
        <v>4.300000000000001</v>
      </c>
      <c r="U166" s="21">
        <f t="shared" si="34"/>
        <v>1.65</v>
      </c>
      <c r="V166" s="50">
        <f t="shared" si="35"/>
        <v>1.4500000000000002</v>
      </c>
      <c r="W166" s="50">
        <f t="shared" si="36"/>
        <v>2.15</v>
      </c>
      <c r="X166" s="32">
        <f t="shared" si="37"/>
        <v>1.75</v>
      </c>
    </row>
    <row r="167" spans="1:24" ht="12.75">
      <c r="A167" s="8">
        <v>39882</v>
      </c>
      <c r="B167" s="2">
        <v>69</v>
      </c>
      <c r="D167" s="10">
        <v>13</v>
      </c>
      <c r="E167" s="13">
        <v>1.86</v>
      </c>
      <c r="F167" s="20"/>
      <c r="G167" s="20"/>
      <c r="H167" s="30"/>
      <c r="I167" s="13"/>
      <c r="J167" s="13"/>
      <c r="K167" s="13"/>
      <c r="L167" s="13"/>
      <c r="M167" s="17"/>
      <c r="N167" s="19">
        <f t="shared" si="27"/>
        <v>-1.86</v>
      </c>
      <c r="O167" s="19">
        <f t="shared" si="28"/>
        <v>-1.76</v>
      </c>
      <c r="P167" s="19">
        <f t="shared" si="29"/>
        <v>-1.6600000000000001</v>
      </c>
      <c r="Q167" s="19">
        <f t="shared" si="30"/>
        <v>-1.56</v>
      </c>
      <c r="R167" s="17">
        <f t="shared" si="31"/>
        <v>-1.46</v>
      </c>
      <c r="S167" s="19">
        <f t="shared" si="32"/>
        <v>4.09</v>
      </c>
      <c r="T167" s="19">
        <f t="shared" si="33"/>
        <v>4.09</v>
      </c>
      <c r="U167" s="21">
        <f t="shared" si="34"/>
        <v>1.4399999999999997</v>
      </c>
      <c r="V167" s="50">
        <f t="shared" si="35"/>
        <v>1.24</v>
      </c>
      <c r="W167" s="50">
        <f t="shared" si="36"/>
        <v>1.9399999999999997</v>
      </c>
      <c r="X167" s="32">
        <f t="shared" si="37"/>
        <v>1.5399999999999998</v>
      </c>
    </row>
    <row r="168" spans="1:24" ht="12.75">
      <c r="A168" s="8">
        <v>39883</v>
      </c>
      <c r="B168" s="2">
        <v>70</v>
      </c>
      <c r="D168" s="10">
        <v>0</v>
      </c>
      <c r="E168" s="13">
        <v>1.8</v>
      </c>
      <c r="F168" s="20"/>
      <c r="G168" s="20"/>
      <c r="H168" s="30"/>
      <c r="I168" s="13"/>
      <c r="J168" s="13"/>
      <c r="K168" s="13"/>
      <c r="L168" s="13"/>
      <c r="M168" s="17"/>
      <c r="N168" s="19">
        <f t="shared" si="27"/>
        <v>-1.8</v>
      </c>
      <c r="O168" s="19">
        <f t="shared" si="28"/>
        <v>-1.7</v>
      </c>
      <c r="P168" s="19">
        <f t="shared" si="29"/>
        <v>-1.6</v>
      </c>
      <c r="Q168" s="19">
        <f t="shared" si="30"/>
        <v>-1.5</v>
      </c>
      <c r="R168" s="17">
        <f t="shared" si="31"/>
        <v>-1.4</v>
      </c>
      <c r="S168" s="19">
        <f t="shared" si="32"/>
        <v>4.15</v>
      </c>
      <c r="T168" s="19">
        <f t="shared" si="33"/>
        <v>4.15</v>
      </c>
      <c r="U168" s="21">
        <f t="shared" si="34"/>
        <v>1.4999999999999998</v>
      </c>
      <c r="V168" s="50">
        <f t="shared" si="35"/>
        <v>1.3</v>
      </c>
      <c r="W168" s="50">
        <f t="shared" si="36"/>
        <v>1.9999999999999998</v>
      </c>
      <c r="X168" s="32">
        <f t="shared" si="37"/>
        <v>1.5999999999999999</v>
      </c>
    </row>
    <row r="169" spans="1:24" ht="12.75">
      <c r="A169" s="8">
        <v>39884</v>
      </c>
      <c r="B169" s="2">
        <v>71</v>
      </c>
      <c r="D169" s="10">
        <v>0</v>
      </c>
      <c r="E169" s="13">
        <v>1.76</v>
      </c>
      <c r="F169" s="20"/>
      <c r="H169" s="30"/>
      <c r="I169" s="13"/>
      <c r="J169" s="13"/>
      <c r="K169" s="13"/>
      <c r="L169" s="13"/>
      <c r="M169" s="17"/>
      <c r="N169" s="19">
        <f t="shared" si="27"/>
        <v>-1.76</v>
      </c>
      <c r="O169" s="19">
        <f t="shared" si="28"/>
        <v>-1.66</v>
      </c>
      <c r="P169" s="19">
        <f t="shared" si="29"/>
        <v>-1.56</v>
      </c>
      <c r="Q169" s="19">
        <f t="shared" si="30"/>
        <v>-1.46</v>
      </c>
      <c r="R169" s="17">
        <f t="shared" si="31"/>
        <v>-1.3599999999999999</v>
      </c>
      <c r="S169" s="19">
        <f t="shared" si="32"/>
        <v>4.19</v>
      </c>
      <c r="T169" s="19">
        <f t="shared" si="33"/>
        <v>4.19</v>
      </c>
      <c r="U169" s="21">
        <f t="shared" si="34"/>
        <v>1.5399999999999998</v>
      </c>
      <c r="V169" s="50">
        <f t="shared" si="35"/>
        <v>1.34</v>
      </c>
      <c r="W169" s="50">
        <f t="shared" si="36"/>
        <v>2.04</v>
      </c>
      <c r="X169" s="32">
        <f t="shared" si="37"/>
        <v>1.64</v>
      </c>
    </row>
    <row r="170" spans="1:24" ht="12.75">
      <c r="A170" s="8">
        <v>39885</v>
      </c>
      <c r="B170" s="2">
        <v>72</v>
      </c>
      <c r="D170" s="10">
        <v>0</v>
      </c>
      <c r="E170" s="13">
        <v>1.73</v>
      </c>
      <c r="F170" s="20"/>
      <c r="G170" s="20"/>
      <c r="H170" s="30"/>
      <c r="I170" s="13"/>
      <c r="J170" s="13"/>
      <c r="K170" s="13"/>
      <c r="L170" s="13"/>
      <c r="M170" s="17"/>
      <c r="N170" s="19">
        <f t="shared" si="27"/>
        <v>-1.73</v>
      </c>
      <c r="O170" s="19">
        <f t="shared" si="28"/>
        <v>-1.63</v>
      </c>
      <c r="P170" s="19">
        <f t="shared" si="29"/>
        <v>-1.53</v>
      </c>
      <c r="Q170" s="19">
        <f t="shared" si="30"/>
        <v>-1.43</v>
      </c>
      <c r="R170" s="17">
        <f t="shared" si="31"/>
        <v>-1.33</v>
      </c>
      <c r="S170" s="19">
        <f t="shared" si="32"/>
        <v>4.220000000000001</v>
      </c>
      <c r="T170" s="19">
        <f t="shared" si="33"/>
        <v>4.220000000000001</v>
      </c>
      <c r="U170" s="21">
        <f t="shared" si="34"/>
        <v>1.5699999999999998</v>
      </c>
      <c r="V170" s="50">
        <f t="shared" si="35"/>
        <v>1.37</v>
      </c>
      <c r="W170" s="50">
        <f t="shared" si="36"/>
        <v>2.07</v>
      </c>
      <c r="X170" s="32">
        <f t="shared" si="37"/>
        <v>1.67</v>
      </c>
    </row>
    <row r="171" spans="1:24" ht="12.75">
      <c r="A171" s="8">
        <v>39886</v>
      </c>
      <c r="B171" s="2">
        <v>73</v>
      </c>
      <c r="D171" s="10">
        <v>3</v>
      </c>
      <c r="E171" s="13">
        <v>1.7</v>
      </c>
      <c r="F171" s="20"/>
      <c r="G171" s="20"/>
      <c r="H171" s="30"/>
      <c r="I171" s="13"/>
      <c r="J171" s="13"/>
      <c r="K171" s="13"/>
      <c r="L171" s="13"/>
      <c r="M171" s="17"/>
      <c r="N171" s="19">
        <f t="shared" si="27"/>
        <v>-1.7</v>
      </c>
      <c r="O171" s="19">
        <f t="shared" si="28"/>
        <v>-1.5999999999999999</v>
      </c>
      <c r="P171" s="19">
        <f t="shared" si="29"/>
        <v>-1.5</v>
      </c>
      <c r="Q171" s="19">
        <f t="shared" si="30"/>
        <v>-1.4</v>
      </c>
      <c r="R171" s="17">
        <f t="shared" si="31"/>
        <v>-1.2999999999999998</v>
      </c>
      <c r="S171" s="19">
        <f t="shared" si="32"/>
        <v>4.25</v>
      </c>
      <c r="T171" s="19">
        <f t="shared" si="33"/>
        <v>4.25</v>
      </c>
      <c r="U171" s="21">
        <f t="shared" si="34"/>
        <v>1.5999999999999999</v>
      </c>
      <c r="V171" s="50">
        <f t="shared" si="35"/>
        <v>1.4000000000000001</v>
      </c>
      <c r="W171" s="50">
        <f t="shared" si="36"/>
        <v>2.0999999999999996</v>
      </c>
      <c r="X171" s="32">
        <f t="shared" si="37"/>
        <v>1.7</v>
      </c>
    </row>
    <row r="172" spans="1:24" ht="12.75">
      <c r="A172" s="8">
        <v>39887</v>
      </c>
      <c r="B172" s="2">
        <v>74</v>
      </c>
      <c r="D172" s="10">
        <v>0</v>
      </c>
      <c r="E172" s="13">
        <v>1.71</v>
      </c>
      <c r="F172" s="20"/>
      <c r="G172" s="20"/>
      <c r="H172" s="30"/>
      <c r="I172" s="13"/>
      <c r="J172" s="13"/>
      <c r="K172" s="13"/>
      <c r="L172" s="13"/>
      <c r="M172" s="17"/>
      <c r="N172" s="19">
        <f t="shared" si="27"/>
        <v>-1.71</v>
      </c>
      <c r="O172" s="19">
        <f t="shared" si="28"/>
        <v>-1.6099999999999999</v>
      </c>
      <c r="P172" s="19">
        <f t="shared" si="29"/>
        <v>-1.51</v>
      </c>
      <c r="Q172" s="19">
        <f t="shared" si="30"/>
        <v>-1.41</v>
      </c>
      <c r="R172" s="17">
        <f t="shared" si="31"/>
        <v>-1.31</v>
      </c>
      <c r="S172" s="19">
        <f t="shared" si="32"/>
        <v>4.24</v>
      </c>
      <c r="T172" s="19">
        <f t="shared" si="33"/>
        <v>4.24</v>
      </c>
      <c r="U172" s="21">
        <f t="shared" si="34"/>
        <v>1.5899999999999999</v>
      </c>
      <c r="V172" s="50">
        <f t="shared" si="35"/>
        <v>1.3900000000000001</v>
      </c>
      <c r="W172" s="50">
        <f t="shared" si="36"/>
        <v>2.09</v>
      </c>
      <c r="X172" s="32">
        <f t="shared" si="37"/>
        <v>1.69</v>
      </c>
    </row>
    <row r="173" spans="1:24" ht="12.75">
      <c r="A173" s="8">
        <v>39888</v>
      </c>
      <c r="B173" s="2">
        <v>75</v>
      </c>
      <c r="D173" s="10">
        <v>0</v>
      </c>
      <c r="E173" s="13">
        <v>1.68</v>
      </c>
      <c r="F173" s="20">
        <v>10</v>
      </c>
      <c r="G173" s="20" t="s">
        <v>35</v>
      </c>
      <c r="H173" s="30">
        <v>950</v>
      </c>
      <c r="I173" s="13">
        <v>1.78</v>
      </c>
      <c r="J173" s="13">
        <v>1.89</v>
      </c>
      <c r="K173" s="13">
        <v>1.76</v>
      </c>
      <c r="L173" s="13">
        <v>1.78</v>
      </c>
      <c r="M173" s="17">
        <v>0.02</v>
      </c>
      <c r="N173" s="19">
        <f t="shared" si="27"/>
        <v>-1.68</v>
      </c>
      <c r="O173" s="19">
        <f t="shared" si="28"/>
        <v>-1.5799999999999998</v>
      </c>
      <c r="P173" s="19">
        <f t="shared" si="29"/>
        <v>-1.48</v>
      </c>
      <c r="Q173" s="19">
        <f t="shared" si="30"/>
        <v>-1.38</v>
      </c>
      <c r="R173" s="17">
        <f t="shared" si="31"/>
        <v>-1.2799999999999998</v>
      </c>
      <c r="S173" s="19">
        <f t="shared" si="32"/>
        <v>4.2700000000000005</v>
      </c>
      <c r="T173" s="19">
        <f t="shared" si="33"/>
        <v>4.2700000000000005</v>
      </c>
      <c r="U173" s="21">
        <f t="shared" si="34"/>
        <v>1.6199999999999999</v>
      </c>
      <c r="V173" s="50">
        <f t="shared" si="35"/>
        <v>1.4200000000000002</v>
      </c>
      <c r="W173" s="50">
        <f t="shared" si="36"/>
        <v>2.12</v>
      </c>
      <c r="X173" s="32">
        <f t="shared" si="37"/>
        <v>1.72</v>
      </c>
    </row>
    <row r="174" spans="1:24" ht="12.75">
      <c r="A174" s="8">
        <v>39889</v>
      </c>
      <c r="B174" s="2">
        <v>76</v>
      </c>
      <c r="D174" s="10">
        <v>0</v>
      </c>
      <c r="E174" s="13">
        <v>1.66</v>
      </c>
      <c r="F174" s="20"/>
      <c r="G174" s="20"/>
      <c r="H174" s="30"/>
      <c r="I174" s="13"/>
      <c r="J174" s="13"/>
      <c r="K174" s="13"/>
      <c r="L174" s="13"/>
      <c r="M174" s="17"/>
      <c r="N174" s="19">
        <f t="shared" si="27"/>
        <v>-1.66</v>
      </c>
      <c r="O174" s="19">
        <f t="shared" si="28"/>
        <v>-1.5599999999999998</v>
      </c>
      <c r="P174" s="19">
        <f t="shared" si="29"/>
        <v>-1.46</v>
      </c>
      <c r="Q174" s="19">
        <f t="shared" si="30"/>
        <v>-1.3599999999999999</v>
      </c>
      <c r="R174" s="17">
        <f t="shared" si="31"/>
        <v>-1.2599999999999998</v>
      </c>
      <c r="S174" s="19">
        <f t="shared" si="32"/>
        <v>4.29</v>
      </c>
      <c r="T174" s="19">
        <f t="shared" si="33"/>
        <v>4.29</v>
      </c>
      <c r="U174" s="21">
        <f t="shared" si="34"/>
        <v>1.64</v>
      </c>
      <c r="V174" s="50">
        <f t="shared" si="35"/>
        <v>1.4400000000000002</v>
      </c>
      <c r="W174" s="50">
        <f t="shared" si="36"/>
        <v>2.1399999999999997</v>
      </c>
      <c r="X174" s="32">
        <f t="shared" si="37"/>
        <v>1.74</v>
      </c>
    </row>
    <row r="175" spans="1:24" ht="12.75">
      <c r="A175" s="8">
        <v>39890</v>
      </c>
      <c r="B175" s="2">
        <v>77</v>
      </c>
      <c r="D175" s="10">
        <v>0</v>
      </c>
      <c r="E175" s="13">
        <v>1.63</v>
      </c>
      <c r="F175" s="20"/>
      <c r="G175" s="20"/>
      <c r="H175" s="30"/>
      <c r="I175" s="13"/>
      <c r="J175" s="13"/>
      <c r="K175" s="13"/>
      <c r="L175" s="13"/>
      <c r="M175" s="17"/>
      <c r="N175" s="19">
        <f t="shared" si="27"/>
        <v>-1.63</v>
      </c>
      <c r="O175" s="19">
        <f t="shared" si="28"/>
        <v>-1.5299999999999998</v>
      </c>
      <c r="P175" s="19">
        <f t="shared" si="29"/>
        <v>-1.43</v>
      </c>
      <c r="Q175" s="19">
        <f t="shared" si="30"/>
        <v>-1.3299999999999998</v>
      </c>
      <c r="R175" s="17">
        <f t="shared" si="31"/>
        <v>-1.23</v>
      </c>
      <c r="S175" s="19">
        <f t="shared" si="32"/>
        <v>4.32</v>
      </c>
      <c r="T175" s="19">
        <f t="shared" si="33"/>
        <v>4.32</v>
      </c>
      <c r="U175" s="21">
        <f t="shared" si="34"/>
        <v>1.67</v>
      </c>
      <c r="V175" s="50">
        <f t="shared" si="35"/>
        <v>1.4700000000000002</v>
      </c>
      <c r="W175" s="50">
        <f t="shared" si="36"/>
        <v>2.17</v>
      </c>
      <c r="X175" s="32">
        <f t="shared" si="37"/>
        <v>1.77</v>
      </c>
    </row>
    <row r="176" spans="1:24" ht="12.75">
      <c r="A176" s="8">
        <v>39891</v>
      </c>
      <c r="B176" s="2">
        <v>78</v>
      </c>
      <c r="D176" s="10">
        <v>0</v>
      </c>
      <c r="E176" s="13">
        <v>1.6</v>
      </c>
      <c r="F176" s="20"/>
      <c r="G176" s="20"/>
      <c r="H176" s="30"/>
      <c r="I176" s="13"/>
      <c r="J176" s="13"/>
      <c r="K176" s="13"/>
      <c r="L176" s="13"/>
      <c r="M176" s="17"/>
      <c r="N176" s="19">
        <f t="shared" si="27"/>
        <v>-1.6</v>
      </c>
      <c r="O176" s="19">
        <f t="shared" si="28"/>
        <v>-1.5</v>
      </c>
      <c r="P176" s="19">
        <f t="shared" si="29"/>
        <v>-1.4000000000000001</v>
      </c>
      <c r="Q176" s="19">
        <f t="shared" si="30"/>
        <v>-1.3</v>
      </c>
      <c r="R176" s="17">
        <f t="shared" si="31"/>
        <v>-1.2000000000000002</v>
      </c>
      <c r="S176" s="19">
        <f t="shared" si="32"/>
        <v>4.35</v>
      </c>
      <c r="T176" s="19">
        <f t="shared" si="33"/>
        <v>4.35</v>
      </c>
      <c r="U176" s="21">
        <f t="shared" si="34"/>
        <v>1.6999999999999997</v>
      </c>
      <c r="V176" s="50">
        <f t="shared" si="35"/>
        <v>1.5</v>
      </c>
      <c r="W176" s="50">
        <f t="shared" si="36"/>
        <v>2.1999999999999997</v>
      </c>
      <c r="X176" s="32">
        <f t="shared" si="37"/>
        <v>1.7999999999999998</v>
      </c>
    </row>
    <row r="177" spans="1:24" ht="12.75">
      <c r="A177" s="8">
        <v>39892</v>
      </c>
      <c r="B177" s="2">
        <v>79</v>
      </c>
      <c r="D177" s="10">
        <v>0</v>
      </c>
      <c r="E177" s="13">
        <v>1.59</v>
      </c>
      <c r="F177" s="20"/>
      <c r="G177" s="20"/>
      <c r="H177" s="30"/>
      <c r="I177" s="13"/>
      <c r="J177" s="13"/>
      <c r="K177" s="13"/>
      <c r="L177" s="13"/>
      <c r="M177" s="17"/>
      <c r="N177" s="19">
        <f t="shared" si="27"/>
        <v>-1.59</v>
      </c>
      <c r="O177" s="19">
        <f t="shared" si="28"/>
        <v>-1.49</v>
      </c>
      <c r="P177" s="19">
        <f t="shared" si="29"/>
        <v>-1.3900000000000001</v>
      </c>
      <c r="Q177" s="19">
        <f t="shared" si="30"/>
        <v>-1.29</v>
      </c>
      <c r="R177" s="17">
        <f t="shared" si="31"/>
        <v>-1.19</v>
      </c>
      <c r="S177" s="19">
        <f t="shared" si="32"/>
        <v>4.36</v>
      </c>
      <c r="T177" s="19">
        <f t="shared" si="33"/>
        <v>4.36</v>
      </c>
      <c r="U177" s="21">
        <f t="shared" si="34"/>
        <v>1.7099999999999997</v>
      </c>
      <c r="V177" s="50">
        <f t="shared" si="35"/>
        <v>1.51</v>
      </c>
      <c r="W177" s="50">
        <f t="shared" si="36"/>
        <v>2.21</v>
      </c>
      <c r="X177" s="32">
        <f t="shared" si="37"/>
        <v>1.8099999999999998</v>
      </c>
    </row>
    <row r="178" spans="1:24" ht="12.75">
      <c r="A178" s="8">
        <v>39893</v>
      </c>
      <c r="B178" s="2">
        <v>80</v>
      </c>
      <c r="D178" s="10">
        <v>0</v>
      </c>
      <c r="E178" s="13">
        <v>1.56</v>
      </c>
      <c r="F178" s="20"/>
      <c r="G178" s="20"/>
      <c r="H178" s="30"/>
      <c r="I178" s="13"/>
      <c r="J178" s="13"/>
      <c r="K178" s="13"/>
      <c r="L178" s="13"/>
      <c r="M178" s="17"/>
      <c r="N178" s="19">
        <f t="shared" si="27"/>
        <v>-1.56</v>
      </c>
      <c r="O178" s="19">
        <f t="shared" si="28"/>
        <v>-1.46</v>
      </c>
      <c r="P178" s="19">
        <f t="shared" si="29"/>
        <v>-1.36</v>
      </c>
      <c r="Q178" s="19">
        <f t="shared" si="30"/>
        <v>-1.26</v>
      </c>
      <c r="R178" s="17">
        <f t="shared" si="31"/>
        <v>-1.1600000000000001</v>
      </c>
      <c r="S178" s="19">
        <f t="shared" si="32"/>
        <v>4.390000000000001</v>
      </c>
      <c r="T178" s="19">
        <f t="shared" si="33"/>
        <v>4.390000000000001</v>
      </c>
      <c r="U178" s="21">
        <f t="shared" si="34"/>
        <v>1.7399999999999998</v>
      </c>
      <c r="V178" s="50">
        <f t="shared" si="35"/>
        <v>1.54</v>
      </c>
      <c r="W178" s="50">
        <f t="shared" si="36"/>
        <v>2.2399999999999998</v>
      </c>
      <c r="X178" s="32">
        <f t="shared" si="37"/>
        <v>1.8399999999999999</v>
      </c>
    </row>
    <row r="179" spans="1:24" ht="12.75">
      <c r="A179" s="8">
        <v>39894</v>
      </c>
      <c r="B179" s="2">
        <v>81</v>
      </c>
      <c r="C179" s="2">
        <v>6</v>
      </c>
      <c r="D179" s="10">
        <v>4</v>
      </c>
      <c r="E179" s="13">
        <v>1.54</v>
      </c>
      <c r="F179" s="20"/>
      <c r="G179" s="20"/>
      <c r="H179" s="30"/>
      <c r="I179" s="13"/>
      <c r="J179" s="13"/>
      <c r="K179" s="13"/>
      <c r="L179" s="13"/>
      <c r="M179" s="17"/>
      <c r="N179" s="19">
        <f t="shared" si="27"/>
        <v>-1.54</v>
      </c>
      <c r="O179" s="19">
        <f t="shared" si="28"/>
        <v>-1.44</v>
      </c>
      <c r="P179" s="19">
        <f t="shared" si="29"/>
        <v>-1.34</v>
      </c>
      <c r="Q179" s="19">
        <f t="shared" si="30"/>
        <v>-1.24</v>
      </c>
      <c r="R179" s="17">
        <f t="shared" si="31"/>
        <v>-1.1400000000000001</v>
      </c>
      <c r="S179" s="19">
        <f t="shared" si="32"/>
        <v>4.41</v>
      </c>
      <c r="T179" s="19">
        <f t="shared" si="33"/>
        <v>4.41</v>
      </c>
      <c r="U179" s="21">
        <f t="shared" si="34"/>
        <v>1.7599999999999998</v>
      </c>
      <c r="V179" s="50">
        <f t="shared" si="35"/>
        <v>1.56</v>
      </c>
      <c r="W179" s="50">
        <f t="shared" si="36"/>
        <v>2.26</v>
      </c>
      <c r="X179" s="32">
        <f t="shared" si="37"/>
        <v>1.8599999999999999</v>
      </c>
    </row>
    <row r="180" spans="1:24" ht="12.75">
      <c r="A180" s="8">
        <v>39895</v>
      </c>
      <c r="B180" s="2">
        <v>82</v>
      </c>
      <c r="D180" s="10">
        <v>21</v>
      </c>
      <c r="E180" s="13">
        <v>1.68</v>
      </c>
      <c r="F180" s="20"/>
      <c r="G180" s="20"/>
      <c r="H180" s="30"/>
      <c r="I180" s="13"/>
      <c r="J180" s="13"/>
      <c r="K180" s="13"/>
      <c r="L180" s="13"/>
      <c r="M180" s="17"/>
      <c r="N180" s="19">
        <f t="shared" si="27"/>
        <v>-1.68</v>
      </c>
      <c r="O180" s="19">
        <f t="shared" si="28"/>
        <v>-1.5799999999999998</v>
      </c>
      <c r="P180" s="19">
        <f t="shared" si="29"/>
        <v>-1.48</v>
      </c>
      <c r="Q180" s="19">
        <f t="shared" si="30"/>
        <v>-1.38</v>
      </c>
      <c r="R180" s="17">
        <f t="shared" si="31"/>
        <v>-1.2799999999999998</v>
      </c>
      <c r="S180" s="19">
        <f t="shared" si="32"/>
        <v>4.2700000000000005</v>
      </c>
      <c r="T180" s="19">
        <f t="shared" si="33"/>
        <v>4.2700000000000005</v>
      </c>
      <c r="U180" s="21">
        <f t="shared" si="34"/>
        <v>1.6199999999999999</v>
      </c>
      <c r="V180" s="50">
        <f t="shared" si="35"/>
        <v>1.4200000000000002</v>
      </c>
      <c r="W180" s="50">
        <f t="shared" si="36"/>
        <v>2.12</v>
      </c>
      <c r="X180" s="32">
        <f t="shared" si="37"/>
        <v>1.72</v>
      </c>
    </row>
    <row r="181" spans="1:24" ht="12.75">
      <c r="A181" s="8">
        <v>39896</v>
      </c>
      <c r="B181" s="2">
        <v>83</v>
      </c>
      <c r="D181" s="10">
        <v>6</v>
      </c>
      <c r="E181" s="13">
        <v>1.76</v>
      </c>
      <c r="F181" s="20">
        <v>12</v>
      </c>
      <c r="G181" s="20">
        <v>1420</v>
      </c>
      <c r="H181" s="30">
        <v>1425</v>
      </c>
      <c r="I181" s="13">
        <v>1.84</v>
      </c>
      <c r="J181" s="13">
        <v>1.96</v>
      </c>
      <c r="K181" s="13">
        <v>1.82</v>
      </c>
      <c r="L181" s="13">
        <v>1.84</v>
      </c>
      <c r="M181" s="17">
        <v>0.04</v>
      </c>
      <c r="N181" s="19">
        <f t="shared" si="27"/>
        <v>-1.76</v>
      </c>
      <c r="O181" s="19">
        <f t="shared" si="28"/>
        <v>-1.66</v>
      </c>
      <c r="P181" s="19">
        <f t="shared" si="29"/>
        <v>-1.56</v>
      </c>
      <c r="Q181" s="19">
        <f t="shared" si="30"/>
        <v>-1.46</v>
      </c>
      <c r="R181" s="17">
        <f t="shared" si="31"/>
        <v>-1.3599999999999999</v>
      </c>
      <c r="S181" s="19">
        <f t="shared" si="32"/>
        <v>4.19</v>
      </c>
      <c r="T181" s="19">
        <f t="shared" si="33"/>
        <v>4.19</v>
      </c>
      <c r="U181" s="21">
        <f t="shared" si="34"/>
        <v>1.5399999999999998</v>
      </c>
      <c r="V181" s="50">
        <f t="shared" si="35"/>
        <v>1.34</v>
      </c>
      <c r="W181" s="50">
        <f t="shared" si="36"/>
        <v>2.04</v>
      </c>
      <c r="X181" s="32">
        <f t="shared" si="37"/>
        <v>1.64</v>
      </c>
    </row>
    <row r="182" spans="1:24" ht="12.75">
      <c r="A182" s="8">
        <v>39897</v>
      </c>
      <c r="B182" s="2">
        <v>84</v>
      </c>
      <c r="D182" s="10">
        <v>8</v>
      </c>
      <c r="E182" s="13">
        <v>1.77</v>
      </c>
      <c r="F182" s="20"/>
      <c r="G182" s="20"/>
      <c r="H182" s="30"/>
      <c r="I182" s="13"/>
      <c r="J182" s="13"/>
      <c r="K182" s="13"/>
      <c r="L182" s="13"/>
      <c r="M182" s="17"/>
      <c r="N182" s="19">
        <f t="shared" si="27"/>
        <v>-1.77</v>
      </c>
      <c r="O182" s="19">
        <f t="shared" si="28"/>
        <v>-1.67</v>
      </c>
      <c r="P182" s="19">
        <f t="shared" si="29"/>
        <v>-1.57</v>
      </c>
      <c r="Q182" s="19">
        <f t="shared" si="30"/>
        <v>-1.47</v>
      </c>
      <c r="R182" s="17">
        <f t="shared" si="31"/>
        <v>-1.37</v>
      </c>
      <c r="S182" s="19">
        <f t="shared" si="32"/>
        <v>4.18</v>
      </c>
      <c r="T182" s="19">
        <f t="shared" si="33"/>
        <v>4.18</v>
      </c>
      <c r="U182" s="21">
        <f t="shared" si="34"/>
        <v>1.5299999999999998</v>
      </c>
      <c r="V182" s="50">
        <f t="shared" si="35"/>
        <v>1.33</v>
      </c>
      <c r="W182" s="50">
        <f t="shared" si="36"/>
        <v>2.03</v>
      </c>
      <c r="X182" s="32">
        <f t="shared" si="37"/>
        <v>1.63</v>
      </c>
    </row>
    <row r="183" spans="1:24" ht="12.75">
      <c r="A183" s="8">
        <v>39898</v>
      </c>
      <c r="B183" s="2">
        <v>85</v>
      </c>
      <c r="D183" s="10">
        <v>10</v>
      </c>
      <c r="E183" s="13">
        <v>1.88</v>
      </c>
      <c r="F183" s="20"/>
      <c r="G183" s="20"/>
      <c r="H183" s="30"/>
      <c r="I183" s="13"/>
      <c r="J183" s="13"/>
      <c r="K183" s="13"/>
      <c r="L183" s="13"/>
      <c r="M183" s="17"/>
      <c r="N183" s="19">
        <f t="shared" si="27"/>
        <v>-1.88</v>
      </c>
      <c r="O183" s="19">
        <f t="shared" si="28"/>
        <v>-1.7799999999999998</v>
      </c>
      <c r="P183" s="19">
        <f t="shared" si="29"/>
        <v>-1.68</v>
      </c>
      <c r="Q183" s="19">
        <f t="shared" si="30"/>
        <v>-1.5799999999999998</v>
      </c>
      <c r="R183" s="17">
        <f t="shared" si="31"/>
        <v>-1.48</v>
      </c>
      <c r="S183" s="19">
        <f t="shared" si="32"/>
        <v>4.07</v>
      </c>
      <c r="T183" s="19">
        <f t="shared" si="33"/>
        <v>4.07</v>
      </c>
      <c r="U183" s="21">
        <f t="shared" si="34"/>
        <v>1.42</v>
      </c>
      <c r="V183" s="50">
        <f t="shared" si="35"/>
        <v>1.2200000000000002</v>
      </c>
      <c r="W183" s="50">
        <f t="shared" si="36"/>
        <v>1.92</v>
      </c>
      <c r="X183" s="32">
        <f t="shared" si="37"/>
        <v>1.52</v>
      </c>
    </row>
    <row r="184" spans="1:24" ht="12.75">
      <c r="A184" s="8">
        <v>39899</v>
      </c>
      <c r="B184" s="2">
        <v>86</v>
      </c>
      <c r="D184" s="10">
        <v>0</v>
      </c>
      <c r="E184" s="13">
        <v>1.82</v>
      </c>
      <c r="F184" s="20"/>
      <c r="G184" s="20"/>
      <c r="H184" s="30">
        <v>1000</v>
      </c>
      <c r="I184" s="13">
        <v>1.92</v>
      </c>
      <c r="J184" s="13">
        <v>2.03</v>
      </c>
      <c r="K184" s="13">
        <v>1.89</v>
      </c>
      <c r="L184" s="13">
        <v>1.92</v>
      </c>
      <c r="M184" s="17">
        <v>0.01</v>
      </c>
      <c r="N184" s="19">
        <f t="shared" si="27"/>
        <v>-1.82</v>
      </c>
      <c r="O184" s="19">
        <f t="shared" si="28"/>
        <v>-1.72</v>
      </c>
      <c r="P184" s="19">
        <f t="shared" si="29"/>
        <v>-1.62</v>
      </c>
      <c r="Q184" s="19">
        <f t="shared" si="30"/>
        <v>-1.52</v>
      </c>
      <c r="R184" s="17">
        <f t="shared" si="31"/>
        <v>-1.42</v>
      </c>
      <c r="S184" s="19">
        <f t="shared" si="32"/>
        <v>4.13</v>
      </c>
      <c r="T184" s="19">
        <f t="shared" si="33"/>
        <v>4.13</v>
      </c>
      <c r="U184" s="21">
        <f t="shared" si="34"/>
        <v>1.4799999999999998</v>
      </c>
      <c r="V184" s="50">
        <f t="shared" si="35"/>
        <v>1.28</v>
      </c>
      <c r="W184" s="50">
        <f t="shared" si="36"/>
        <v>1.9799999999999998</v>
      </c>
      <c r="X184" s="32">
        <f t="shared" si="37"/>
        <v>1.5799999999999998</v>
      </c>
    </row>
    <row r="185" spans="1:24" ht="12.75">
      <c r="A185" s="8">
        <v>39900</v>
      </c>
      <c r="B185" s="2">
        <v>87</v>
      </c>
      <c r="D185" s="10">
        <v>1</v>
      </c>
      <c r="E185" s="13">
        <v>1.77</v>
      </c>
      <c r="F185" s="20"/>
      <c r="G185" s="20"/>
      <c r="H185" s="30"/>
      <c r="I185" s="13"/>
      <c r="J185" s="13"/>
      <c r="K185" s="13"/>
      <c r="L185" s="13"/>
      <c r="M185" s="17"/>
      <c r="N185" s="19">
        <f t="shared" si="27"/>
        <v>-1.77</v>
      </c>
      <c r="O185" s="19">
        <f t="shared" si="28"/>
        <v>-1.67</v>
      </c>
      <c r="P185" s="19">
        <f t="shared" si="29"/>
        <v>-1.57</v>
      </c>
      <c r="Q185" s="19">
        <f t="shared" si="30"/>
        <v>-1.47</v>
      </c>
      <c r="R185" s="17">
        <f t="shared" si="31"/>
        <v>-1.37</v>
      </c>
      <c r="S185" s="19">
        <f t="shared" si="32"/>
        <v>4.18</v>
      </c>
      <c r="T185" s="19">
        <f t="shared" si="33"/>
        <v>4.18</v>
      </c>
      <c r="U185" s="21">
        <f t="shared" si="34"/>
        <v>1.5299999999999998</v>
      </c>
      <c r="V185" s="50">
        <f t="shared" si="35"/>
        <v>1.33</v>
      </c>
      <c r="W185" s="50">
        <f t="shared" si="36"/>
        <v>2.03</v>
      </c>
      <c r="X185" s="32">
        <f t="shared" si="37"/>
        <v>1.63</v>
      </c>
    </row>
    <row r="186" spans="1:24" ht="12.75">
      <c r="A186" s="8">
        <v>39901</v>
      </c>
      <c r="B186" s="2">
        <v>88</v>
      </c>
      <c r="C186" s="2">
        <v>7</v>
      </c>
      <c r="D186" s="10">
        <v>3</v>
      </c>
      <c r="E186" s="13">
        <v>1.73</v>
      </c>
      <c r="F186" s="20"/>
      <c r="G186" s="20"/>
      <c r="H186" s="30"/>
      <c r="I186" s="13"/>
      <c r="J186" s="13"/>
      <c r="K186" s="13"/>
      <c r="L186" s="13"/>
      <c r="M186" s="17"/>
      <c r="N186" s="19">
        <f t="shared" si="27"/>
        <v>-1.73</v>
      </c>
      <c r="O186" s="19">
        <f t="shared" si="28"/>
        <v>-1.63</v>
      </c>
      <c r="P186" s="19">
        <f t="shared" si="29"/>
        <v>-1.53</v>
      </c>
      <c r="Q186" s="19">
        <f t="shared" si="30"/>
        <v>-1.43</v>
      </c>
      <c r="R186" s="17">
        <f t="shared" si="31"/>
        <v>-1.33</v>
      </c>
      <c r="S186" s="19">
        <f t="shared" si="32"/>
        <v>4.220000000000001</v>
      </c>
      <c r="T186" s="19">
        <f t="shared" si="33"/>
        <v>4.220000000000001</v>
      </c>
      <c r="U186" s="21">
        <f t="shared" si="34"/>
        <v>1.5699999999999998</v>
      </c>
      <c r="V186" s="50">
        <f t="shared" si="35"/>
        <v>1.37</v>
      </c>
      <c r="W186" s="50">
        <f t="shared" si="36"/>
        <v>2.07</v>
      </c>
      <c r="X186" s="32">
        <f t="shared" si="37"/>
        <v>1.67</v>
      </c>
    </row>
    <row r="187" spans="1:24" ht="12.75">
      <c r="A187" s="8">
        <v>39902</v>
      </c>
      <c r="B187" s="2">
        <v>89</v>
      </c>
      <c r="D187" s="10">
        <v>15</v>
      </c>
      <c r="E187" s="13">
        <v>1.8</v>
      </c>
      <c r="F187" s="20">
        <v>14</v>
      </c>
      <c r="G187" s="20">
        <v>900</v>
      </c>
      <c r="H187" s="30">
        <v>930</v>
      </c>
      <c r="I187" s="13">
        <v>1.87</v>
      </c>
      <c r="J187" s="13">
        <v>1.97</v>
      </c>
      <c r="K187" s="13">
        <v>1.83</v>
      </c>
      <c r="L187" s="13">
        <v>1.87</v>
      </c>
      <c r="M187" s="17">
        <v>0</v>
      </c>
      <c r="N187" s="19">
        <f t="shared" si="27"/>
        <v>-1.8</v>
      </c>
      <c r="O187" s="19">
        <f t="shared" si="28"/>
        <v>-1.7</v>
      </c>
      <c r="P187" s="19">
        <f t="shared" si="29"/>
        <v>-1.6</v>
      </c>
      <c r="Q187" s="19">
        <f t="shared" si="30"/>
        <v>-1.5</v>
      </c>
      <c r="R187" s="17">
        <f t="shared" si="31"/>
        <v>-1.4</v>
      </c>
      <c r="S187" s="19">
        <f t="shared" si="32"/>
        <v>4.15</v>
      </c>
      <c r="T187" s="19">
        <f t="shared" si="33"/>
        <v>4.15</v>
      </c>
      <c r="U187" s="21">
        <f t="shared" si="34"/>
        <v>1.4999999999999998</v>
      </c>
      <c r="V187" s="50">
        <f t="shared" si="35"/>
        <v>1.3</v>
      </c>
      <c r="W187" s="50">
        <f t="shared" si="36"/>
        <v>1.9999999999999998</v>
      </c>
      <c r="X187" s="32">
        <f t="shared" si="37"/>
        <v>1.5999999999999999</v>
      </c>
    </row>
    <row r="188" spans="1:24" ht="12.75">
      <c r="A188" s="8">
        <v>39903</v>
      </c>
      <c r="B188" s="2">
        <v>90</v>
      </c>
      <c r="D188" s="10">
        <v>8</v>
      </c>
      <c r="E188" s="13">
        <v>1.9</v>
      </c>
      <c r="F188" s="20"/>
      <c r="G188" s="20"/>
      <c r="H188" s="30"/>
      <c r="I188" s="13"/>
      <c r="J188" s="13"/>
      <c r="K188" s="13"/>
      <c r="L188" s="13"/>
      <c r="M188" s="17"/>
      <c r="N188" s="19">
        <f t="shared" si="27"/>
        <v>-1.9</v>
      </c>
      <c r="O188" s="19">
        <f t="shared" si="28"/>
        <v>-1.7999999999999998</v>
      </c>
      <c r="P188" s="19">
        <f t="shared" si="29"/>
        <v>-1.7</v>
      </c>
      <c r="Q188" s="19">
        <f t="shared" si="30"/>
        <v>-1.5999999999999999</v>
      </c>
      <c r="R188" s="17">
        <f t="shared" si="31"/>
        <v>-1.5</v>
      </c>
      <c r="S188" s="19">
        <f t="shared" si="32"/>
        <v>4.050000000000001</v>
      </c>
      <c r="T188" s="19">
        <f t="shared" si="33"/>
        <v>4.050000000000001</v>
      </c>
      <c r="U188" s="21">
        <f t="shared" si="34"/>
        <v>1.4</v>
      </c>
      <c r="V188" s="50">
        <f t="shared" si="35"/>
        <v>1.2000000000000002</v>
      </c>
      <c r="W188" s="50">
        <f t="shared" si="36"/>
        <v>1.9</v>
      </c>
      <c r="X188" s="32">
        <f t="shared" si="37"/>
        <v>1.5</v>
      </c>
    </row>
    <row r="189" spans="1:24" ht="12.75">
      <c r="A189" s="8">
        <v>39904</v>
      </c>
      <c r="B189" s="2">
        <v>91</v>
      </c>
      <c r="D189" s="10">
        <v>14</v>
      </c>
      <c r="E189" s="13">
        <v>2.09</v>
      </c>
      <c r="F189" s="20"/>
      <c r="G189" s="20"/>
      <c r="H189" s="30"/>
      <c r="I189" s="13"/>
      <c r="J189" s="13"/>
      <c r="K189" s="13"/>
      <c r="L189" s="13"/>
      <c r="M189" s="17"/>
      <c r="N189" s="19">
        <f t="shared" si="27"/>
        <v>-2.09</v>
      </c>
      <c r="O189" s="19">
        <f t="shared" si="28"/>
        <v>-1.9899999999999998</v>
      </c>
      <c r="P189" s="19">
        <f t="shared" si="29"/>
        <v>-1.89</v>
      </c>
      <c r="Q189" s="19">
        <f t="shared" si="30"/>
        <v>-1.7899999999999998</v>
      </c>
      <c r="R189" s="17">
        <f t="shared" si="31"/>
        <v>-1.69</v>
      </c>
      <c r="S189" s="19">
        <f t="shared" si="32"/>
        <v>3.8600000000000003</v>
      </c>
      <c r="T189" s="19">
        <f t="shared" si="33"/>
        <v>3.8600000000000003</v>
      </c>
      <c r="U189" s="21">
        <f t="shared" si="34"/>
        <v>1.21</v>
      </c>
      <c r="V189" s="50">
        <f t="shared" si="35"/>
        <v>1.0100000000000002</v>
      </c>
      <c r="W189" s="50">
        <f t="shared" si="36"/>
        <v>1.71</v>
      </c>
      <c r="X189" s="32">
        <f t="shared" si="37"/>
        <v>1.31</v>
      </c>
    </row>
    <row r="190" spans="1:24" ht="12.75">
      <c r="A190" s="8">
        <v>39905</v>
      </c>
      <c r="B190" s="2">
        <v>92</v>
      </c>
      <c r="D190" s="10">
        <v>2</v>
      </c>
      <c r="E190" s="13">
        <v>2.01</v>
      </c>
      <c r="F190" s="20"/>
      <c r="G190" s="20"/>
      <c r="H190" s="30">
        <v>855</v>
      </c>
      <c r="I190" s="13">
        <v>2.16</v>
      </c>
      <c r="J190" s="13">
        <v>2.26</v>
      </c>
      <c r="K190" s="13">
        <v>2.11</v>
      </c>
      <c r="L190" s="13">
        <v>2.17</v>
      </c>
      <c r="M190" s="17">
        <v>0.03</v>
      </c>
      <c r="N190" s="19">
        <f t="shared" si="27"/>
        <v>-2.01</v>
      </c>
      <c r="O190" s="19">
        <f t="shared" si="28"/>
        <v>-1.9099999999999997</v>
      </c>
      <c r="P190" s="19">
        <f t="shared" si="29"/>
        <v>-1.8099999999999998</v>
      </c>
      <c r="Q190" s="19">
        <f t="shared" si="30"/>
        <v>-1.7099999999999997</v>
      </c>
      <c r="R190" s="17">
        <f t="shared" si="31"/>
        <v>-1.6099999999999999</v>
      </c>
      <c r="S190" s="19">
        <f t="shared" si="32"/>
        <v>3.9400000000000004</v>
      </c>
      <c r="T190" s="19">
        <f t="shared" si="33"/>
        <v>3.9400000000000004</v>
      </c>
      <c r="U190" s="21">
        <f t="shared" si="34"/>
        <v>1.29</v>
      </c>
      <c r="V190" s="50">
        <f t="shared" si="35"/>
        <v>1.0900000000000003</v>
      </c>
      <c r="W190" s="50">
        <f t="shared" si="36"/>
        <v>1.79</v>
      </c>
      <c r="X190" s="32">
        <f t="shared" si="37"/>
        <v>1.3900000000000001</v>
      </c>
    </row>
    <row r="191" spans="1:24" ht="12.75">
      <c r="A191" s="8">
        <v>39906</v>
      </c>
      <c r="B191" s="2">
        <v>93</v>
      </c>
      <c r="C191" s="2">
        <v>8</v>
      </c>
      <c r="D191" s="10">
        <v>12</v>
      </c>
      <c r="E191" s="13">
        <v>2.05</v>
      </c>
      <c r="F191" s="20"/>
      <c r="G191" s="20"/>
      <c r="H191" s="30"/>
      <c r="I191" s="13"/>
      <c r="J191" s="13"/>
      <c r="K191" s="13"/>
      <c r="L191" s="13"/>
      <c r="M191" s="17"/>
      <c r="N191" s="19">
        <f t="shared" si="27"/>
        <v>-2.05</v>
      </c>
      <c r="O191" s="19">
        <f t="shared" si="28"/>
        <v>-1.9499999999999997</v>
      </c>
      <c r="P191" s="19">
        <f t="shared" si="29"/>
        <v>-1.8499999999999999</v>
      </c>
      <c r="Q191" s="19">
        <f t="shared" si="30"/>
        <v>-1.7499999999999998</v>
      </c>
      <c r="R191" s="17">
        <f t="shared" si="31"/>
        <v>-1.65</v>
      </c>
      <c r="S191" s="19">
        <f t="shared" si="32"/>
        <v>3.9000000000000004</v>
      </c>
      <c r="T191" s="19">
        <f t="shared" si="33"/>
        <v>3.9000000000000004</v>
      </c>
      <c r="U191" s="21">
        <f t="shared" si="34"/>
        <v>1.25</v>
      </c>
      <c r="V191" s="50">
        <f t="shared" si="35"/>
        <v>1.0500000000000003</v>
      </c>
      <c r="W191" s="50">
        <f t="shared" si="36"/>
        <v>1.75</v>
      </c>
      <c r="X191" s="32">
        <f t="shared" si="37"/>
        <v>1.35</v>
      </c>
    </row>
    <row r="192" spans="1:24" ht="12.75">
      <c r="A192" s="8">
        <v>39907</v>
      </c>
      <c r="B192" s="2">
        <v>94</v>
      </c>
      <c r="D192" s="10">
        <v>12</v>
      </c>
      <c r="E192" s="13">
        <v>2.14</v>
      </c>
      <c r="F192" s="20"/>
      <c r="G192" s="20"/>
      <c r="H192" s="30"/>
      <c r="I192" s="13"/>
      <c r="J192" s="13"/>
      <c r="K192" s="13"/>
      <c r="L192" s="13"/>
      <c r="M192" s="17"/>
      <c r="N192" s="19">
        <f t="shared" si="27"/>
        <v>-2.14</v>
      </c>
      <c r="O192" s="19">
        <f t="shared" si="28"/>
        <v>-2.04</v>
      </c>
      <c r="P192" s="19">
        <f t="shared" si="29"/>
        <v>-1.9400000000000002</v>
      </c>
      <c r="Q192" s="19">
        <f t="shared" si="30"/>
        <v>-1.84</v>
      </c>
      <c r="R192" s="17">
        <f t="shared" si="31"/>
        <v>-1.7400000000000002</v>
      </c>
      <c r="S192" s="19">
        <f t="shared" si="32"/>
        <v>3.81</v>
      </c>
      <c r="T192" s="19">
        <f t="shared" si="33"/>
        <v>3.81</v>
      </c>
      <c r="U192" s="21">
        <f t="shared" si="34"/>
        <v>1.1599999999999997</v>
      </c>
      <c r="V192" s="50">
        <f t="shared" si="35"/>
        <v>0.96</v>
      </c>
      <c r="W192" s="50">
        <f t="shared" si="36"/>
        <v>1.6599999999999997</v>
      </c>
      <c r="X192" s="32">
        <f t="shared" si="37"/>
        <v>1.2599999999999998</v>
      </c>
    </row>
    <row r="193" spans="1:24" ht="12.75">
      <c r="A193" s="8">
        <v>39908</v>
      </c>
      <c r="B193" s="2">
        <v>95</v>
      </c>
      <c r="D193" s="10">
        <v>1</v>
      </c>
      <c r="E193" s="13">
        <v>2.09</v>
      </c>
      <c r="F193" s="20" t="s">
        <v>49</v>
      </c>
      <c r="G193" s="20">
        <v>815</v>
      </c>
      <c r="H193" s="30">
        <v>820</v>
      </c>
      <c r="I193" s="13">
        <v>2.27</v>
      </c>
      <c r="J193" s="13">
        <v>2.38</v>
      </c>
      <c r="K193" s="13">
        <v>2.23</v>
      </c>
      <c r="L193" s="13">
        <v>2.28</v>
      </c>
      <c r="M193" s="17">
        <v>0.01</v>
      </c>
      <c r="N193" s="19">
        <f t="shared" si="27"/>
        <v>-2.09</v>
      </c>
      <c r="O193" s="19">
        <f t="shared" si="28"/>
        <v>-1.9899999999999998</v>
      </c>
      <c r="P193" s="19">
        <f t="shared" si="29"/>
        <v>-1.89</v>
      </c>
      <c r="Q193" s="19">
        <f t="shared" si="30"/>
        <v>-1.7899999999999998</v>
      </c>
      <c r="R193" s="17">
        <f t="shared" si="31"/>
        <v>-1.69</v>
      </c>
      <c r="S193" s="19">
        <f t="shared" si="32"/>
        <v>3.8600000000000003</v>
      </c>
      <c r="T193" s="19">
        <f t="shared" si="33"/>
        <v>3.8600000000000003</v>
      </c>
      <c r="U193" s="21">
        <f t="shared" si="34"/>
        <v>1.21</v>
      </c>
      <c r="V193" s="50">
        <f t="shared" si="35"/>
        <v>1.0100000000000002</v>
      </c>
      <c r="W193" s="50">
        <f t="shared" si="36"/>
        <v>1.71</v>
      </c>
      <c r="X193" s="32">
        <f t="shared" si="37"/>
        <v>1.31</v>
      </c>
    </row>
    <row r="194" spans="1:24" ht="12.75">
      <c r="A194" s="8">
        <v>39909</v>
      </c>
      <c r="B194" s="2">
        <v>96</v>
      </c>
      <c r="D194" s="10">
        <v>0</v>
      </c>
      <c r="E194" s="13">
        <v>2.01</v>
      </c>
      <c r="F194" s="20"/>
      <c r="G194" s="20"/>
      <c r="H194" s="30"/>
      <c r="I194" s="13"/>
      <c r="J194" s="13"/>
      <c r="K194" s="13"/>
      <c r="L194" s="13"/>
      <c r="M194" s="17"/>
      <c r="N194" s="19">
        <f t="shared" si="27"/>
        <v>-2.01</v>
      </c>
      <c r="O194" s="19">
        <f t="shared" si="28"/>
        <v>-1.9099999999999997</v>
      </c>
      <c r="P194" s="19">
        <f t="shared" si="29"/>
        <v>-1.8099999999999998</v>
      </c>
      <c r="Q194" s="19">
        <f t="shared" si="30"/>
        <v>-1.7099999999999997</v>
      </c>
      <c r="R194" s="17">
        <f t="shared" si="31"/>
        <v>-1.6099999999999999</v>
      </c>
      <c r="S194" s="19">
        <f t="shared" si="32"/>
        <v>3.9400000000000004</v>
      </c>
      <c r="T194" s="19">
        <f t="shared" si="33"/>
        <v>3.9400000000000004</v>
      </c>
      <c r="U194" s="21">
        <f t="shared" si="34"/>
        <v>1.29</v>
      </c>
      <c r="V194" s="50">
        <f t="shared" si="35"/>
        <v>1.0900000000000003</v>
      </c>
      <c r="W194" s="50">
        <f t="shared" si="36"/>
        <v>1.79</v>
      </c>
      <c r="X194" s="32">
        <f t="shared" si="37"/>
        <v>1.3900000000000001</v>
      </c>
    </row>
    <row r="195" spans="1:24" ht="12.75">
      <c r="A195" s="8">
        <v>39910</v>
      </c>
      <c r="B195" s="2">
        <v>97</v>
      </c>
      <c r="D195" s="10">
        <v>0</v>
      </c>
      <c r="E195" s="13">
        <v>1.95</v>
      </c>
      <c r="F195" s="20">
        <v>16</v>
      </c>
      <c r="G195" s="20" t="s">
        <v>35</v>
      </c>
      <c r="H195" s="30">
        <v>915</v>
      </c>
      <c r="I195" s="13">
        <v>2.05</v>
      </c>
      <c r="J195" s="13">
        <v>2.21</v>
      </c>
      <c r="K195" s="13">
        <v>2.02</v>
      </c>
      <c r="L195" s="13">
        <v>2.06</v>
      </c>
      <c r="M195" s="17">
        <v>0.02</v>
      </c>
      <c r="N195" s="19">
        <f t="shared" si="27"/>
        <v>-1.95</v>
      </c>
      <c r="O195" s="19">
        <f t="shared" si="28"/>
        <v>-1.8499999999999999</v>
      </c>
      <c r="P195" s="19">
        <f t="shared" si="29"/>
        <v>-1.75</v>
      </c>
      <c r="Q195" s="19">
        <f t="shared" si="30"/>
        <v>-1.65</v>
      </c>
      <c r="R195" s="17">
        <f t="shared" si="31"/>
        <v>-1.5499999999999998</v>
      </c>
      <c r="S195" s="19">
        <f t="shared" si="32"/>
        <v>4</v>
      </c>
      <c r="T195" s="19">
        <f t="shared" si="33"/>
        <v>4</v>
      </c>
      <c r="U195" s="21">
        <f t="shared" si="34"/>
        <v>1.3499999999999999</v>
      </c>
      <c r="V195" s="50">
        <f t="shared" si="35"/>
        <v>1.1500000000000001</v>
      </c>
      <c r="W195" s="50">
        <f t="shared" si="36"/>
        <v>1.8499999999999999</v>
      </c>
      <c r="X195" s="32">
        <f t="shared" si="37"/>
        <v>1.45</v>
      </c>
    </row>
    <row r="196" spans="1:24" ht="12.75">
      <c r="A196" s="8">
        <v>39911</v>
      </c>
      <c r="B196" s="2">
        <v>98</v>
      </c>
      <c r="D196" s="10">
        <v>0</v>
      </c>
      <c r="E196" s="13">
        <v>1.87</v>
      </c>
      <c r="F196" s="20"/>
      <c r="G196" s="20"/>
      <c r="H196" s="30"/>
      <c r="I196" s="13"/>
      <c r="J196" s="13"/>
      <c r="K196" s="13"/>
      <c r="L196" s="13"/>
      <c r="M196" s="17"/>
      <c r="N196" s="19">
        <f t="shared" si="27"/>
        <v>-1.87</v>
      </c>
      <c r="O196" s="19">
        <f t="shared" si="28"/>
        <v>-1.77</v>
      </c>
      <c r="P196" s="19">
        <f t="shared" si="29"/>
        <v>-1.6700000000000002</v>
      </c>
      <c r="Q196" s="19">
        <f t="shared" si="30"/>
        <v>-1.57</v>
      </c>
      <c r="R196" s="17">
        <f t="shared" si="31"/>
        <v>-1.4700000000000002</v>
      </c>
      <c r="S196" s="19">
        <f t="shared" si="32"/>
        <v>4.08</v>
      </c>
      <c r="T196" s="19">
        <f t="shared" si="33"/>
        <v>4.08</v>
      </c>
      <c r="U196" s="21">
        <f t="shared" si="34"/>
        <v>1.4299999999999997</v>
      </c>
      <c r="V196" s="50">
        <f t="shared" si="35"/>
        <v>1.23</v>
      </c>
      <c r="W196" s="50">
        <f t="shared" si="36"/>
        <v>1.9299999999999997</v>
      </c>
      <c r="X196" s="32">
        <f t="shared" si="37"/>
        <v>1.5299999999999998</v>
      </c>
    </row>
    <row r="197" spans="1:24" ht="12.75">
      <c r="A197" s="8">
        <v>39912</v>
      </c>
      <c r="B197" s="2">
        <v>99</v>
      </c>
      <c r="D197" s="10">
        <v>9</v>
      </c>
      <c r="E197" s="13">
        <v>2.01</v>
      </c>
      <c r="F197" s="20"/>
      <c r="G197" s="20"/>
      <c r="H197" s="30"/>
      <c r="I197" s="13"/>
      <c r="J197" s="13"/>
      <c r="K197" s="13"/>
      <c r="L197" s="13"/>
      <c r="M197" s="17"/>
      <c r="N197" s="19">
        <f t="shared" si="27"/>
        <v>-2.01</v>
      </c>
      <c r="O197" s="19">
        <f t="shared" si="28"/>
        <v>-1.9099999999999997</v>
      </c>
      <c r="P197" s="19">
        <f t="shared" si="29"/>
        <v>-1.8099999999999998</v>
      </c>
      <c r="Q197" s="19">
        <f t="shared" si="30"/>
        <v>-1.7099999999999997</v>
      </c>
      <c r="R197" s="17">
        <f t="shared" si="31"/>
        <v>-1.6099999999999999</v>
      </c>
      <c r="S197" s="19">
        <f t="shared" si="32"/>
        <v>3.9400000000000004</v>
      </c>
      <c r="T197" s="19">
        <f t="shared" si="33"/>
        <v>3.9400000000000004</v>
      </c>
      <c r="U197" s="21">
        <f t="shared" si="34"/>
        <v>1.29</v>
      </c>
      <c r="V197" s="50">
        <f t="shared" si="35"/>
        <v>1.0900000000000003</v>
      </c>
      <c r="W197" s="50">
        <f t="shared" si="36"/>
        <v>1.79</v>
      </c>
      <c r="X197" s="32">
        <f t="shared" si="37"/>
        <v>1.3900000000000001</v>
      </c>
    </row>
    <row r="198" spans="1:24" ht="12.75">
      <c r="A198" s="8">
        <v>39913</v>
      </c>
      <c r="B198" s="2">
        <v>100</v>
      </c>
      <c r="D198" s="10">
        <v>4</v>
      </c>
      <c r="E198" s="13">
        <v>1.89</v>
      </c>
      <c r="F198" s="20"/>
      <c r="G198" s="20">
        <v>815</v>
      </c>
      <c r="H198" s="30">
        <v>820</v>
      </c>
      <c r="I198" s="13">
        <v>2.08</v>
      </c>
      <c r="J198" s="13">
        <v>2.2</v>
      </c>
      <c r="K198" s="13">
        <v>2.01</v>
      </c>
      <c r="L198" s="13">
        <v>2.06</v>
      </c>
      <c r="M198" s="17">
        <v>0.03</v>
      </c>
      <c r="N198" s="19">
        <f t="shared" si="27"/>
        <v>-1.89</v>
      </c>
      <c r="O198" s="19">
        <f t="shared" si="28"/>
        <v>-1.7899999999999998</v>
      </c>
      <c r="P198" s="19">
        <f t="shared" si="29"/>
        <v>-1.69</v>
      </c>
      <c r="Q198" s="19">
        <f t="shared" si="30"/>
        <v>-1.5899999999999999</v>
      </c>
      <c r="R198" s="17">
        <f t="shared" si="31"/>
        <v>-1.4899999999999998</v>
      </c>
      <c r="S198" s="19">
        <f t="shared" si="32"/>
        <v>4.0600000000000005</v>
      </c>
      <c r="T198" s="19">
        <f t="shared" si="33"/>
        <v>4.0600000000000005</v>
      </c>
      <c r="U198" s="21">
        <f t="shared" si="34"/>
        <v>1.41</v>
      </c>
      <c r="V198" s="50">
        <f t="shared" si="35"/>
        <v>1.2100000000000002</v>
      </c>
      <c r="W198" s="50">
        <f t="shared" si="36"/>
        <v>1.91</v>
      </c>
      <c r="X198" s="32">
        <f t="shared" si="37"/>
        <v>1.51</v>
      </c>
    </row>
    <row r="199" spans="1:24" ht="12.75">
      <c r="A199" s="8">
        <v>39914</v>
      </c>
      <c r="B199" s="2">
        <v>101</v>
      </c>
      <c r="D199" s="10">
        <v>26</v>
      </c>
      <c r="E199" s="13">
        <v>2.09</v>
      </c>
      <c r="F199" s="20"/>
      <c r="G199" s="20"/>
      <c r="H199" s="30"/>
      <c r="I199" s="13"/>
      <c r="J199" s="13"/>
      <c r="K199" s="13"/>
      <c r="L199" s="13"/>
      <c r="M199" s="17"/>
      <c r="N199" s="19">
        <f t="shared" si="27"/>
        <v>-2.09</v>
      </c>
      <c r="O199" s="19">
        <f t="shared" si="28"/>
        <v>-1.9899999999999998</v>
      </c>
      <c r="P199" s="19">
        <f t="shared" si="29"/>
        <v>-1.89</v>
      </c>
      <c r="Q199" s="19">
        <f t="shared" si="30"/>
        <v>-1.7899999999999998</v>
      </c>
      <c r="R199" s="17">
        <f t="shared" si="31"/>
        <v>-1.69</v>
      </c>
      <c r="S199" s="19">
        <f t="shared" si="32"/>
        <v>3.8600000000000003</v>
      </c>
      <c r="T199" s="19">
        <f t="shared" si="33"/>
        <v>3.8600000000000003</v>
      </c>
      <c r="U199" s="21">
        <f t="shared" si="34"/>
        <v>1.21</v>
      </c>
      <c r="V199" s="50">
        <f t="shared" si="35"/>
        <v>1.0100000000000002</v>
      </c>
      <c r="W199" s="50">
        <f t="shared" si="36"/>
        <v>1.71</v>
      </c>
      <c r="X199" s="32">
        <f t="shared" si="37"/>
        <v>1.31</v>
      </c>
    </row>
    <row r="200" spans="1:24" ht="12.75">
      <c r="A200" s="8">
        <v>39915</v>
      </c>
      <c r="B200" s="2">
        <v>102</v>
      </c>
      <c r="D200" s="10">
        <v>19</v>
      </c>
      <c r="E200" s="13">
        <v>2.29</v>
      </c>
      <c r="F200" s="20"/>
      <c r="G200" s="20"/>
      <c r="H200" s="30"/>
      <c r="I200" s="13"/>
      <c r="J200" s="13"/>
      <c r="K200" s="13"/>
      <c r="L200" s="13"/>
      <c r="M200" s="17"/>
      <c r="N200" s="19">
        <f t="shared" si="27"/>
        <v>-2.29</v>
      </c>
      <c r="O200" s="19">
        <f t="shared" si="28"/>
        <v>-2.19</v>
      </c>
      <c r="P200" s="19">
        <f t="shared" si="29"/>
        <v>-2.09</v>
      </c>
      <c r="Q200" s="19">
        <f t="shared" si="30"/>
        <v>-1.99</v>
      </c>
      <c r="R200" s="17">
        <f t="shared" si="31"/>
        <v>-1.8900000000000001</v>
      </c>
      <c r="S200" s="19">
        <f t="shared" si="32"/>
        <v>3.66</v>
      </c>
      <c r="T200" s="19">
        <f t="shared" si="33"/>
        <v>3.66</v>
      </c>
      <c r="U200" s="21">
        <f t="shared" si="34"/>
        <v>1.0099999999999998</v>
      </c>
      <c r="V200" s="50">
        <f t="shared" si="35"/>
        <v>0.81</v>
      </c>
      <c r="W200" s="50">
        <f t="shared" si="36"/>
        <v>1.5099999999999998</v>
      </c>
      <c r="X200" s="32">
        <f t="shared" si="37"/>
        <v>1.1099999999999999</v>
      </c>
    </row>
    <row r="201" spans="1:24" ht="12.75">
      <c r="A201" s="8">
        <v>39916</v>
      </c>
      <c r="B201" s="2">
        <v>103</v>
      </c>
      <c r="D201" s="10">
        <v>0</v>
      </c>
      <c r="E201" s="13">
        <v>2.2</v>
      </c>
      <c r="F201" s="20"/>
      <c r="G201" s="20">
        <v>740</v>
      </c>
      <c r="H201" s="30">
        <v>745</v>
      </c>
      <c r="I201" s="13">
        <v>2.35</v>
      </c>
      <c r="J201" s="13">
        <v>2.3</v>
      </c>
      <c r="K201" s="13">
        <v>2.47</v>
      </c>
      <c r="L201" s="13">
        <v>2.36</v>
      </c>
      <c r="M201" s="17">
        <v>0.01</v>
      </c>
      <c r="N201" s="19">
        <f t="shared" si="27"/>
        <v>-2.2</v>
      </c>
      <c r="O201" s="19">
        <f t="shared" si="28"/>
        <v>-2.1</v>
      </c>
      <c r="P201" s="19">
        <f t="shared" si="29"/>
        <v>-2</v>
      </c>
      <c r="Q201" s="19">
        <f t="shared" si="30"/>
        <v>-1.9000000000000001</v>
      </c>
      <c r="R201" s="17">
        <f t="shared" si="31"/>
        <v>-1.8000000000000003</v>
      </c>
      <c r="S201" s="19">
        <f t="shared" si="32"/>
        <v>3.75</v>
      </c>
      <c r="T201" s="19">
        <f t="shared" si="33"/>
        <v>3.75</v>
      </c>
      <c r="U201" s="21">
        <f t="shared" si="34"/>
        <v>1.0999999999999996</v>
      </c>
      <c r="V201" s="50">
        <f t="shared" si="35"/>
        <v>0.8999999999999999</v>
      </c>
      <c r="W201" s="50">
        <f t="shared" si="36"/>
        <v>1.5999999999999996</v>
      </c>
      <c r="X201" s="32">
        <f t="shared" si="37"/>
        <v>1.1999999999999997</v>
      </c>
    </row>
    <row r="202" spans="1:24" ht="12.75">
      <c r="A202" s="8">
        <v>39917</v>
      </c>
      <c r="B202" s="2">
        <v>104</v>
      </c>
      <c r="D202" s="10">
        <v>5</v>
      </c>
      <c r="E202" s="13">
        <v>2.11</v>
      </c>
      <c r="F202" s="20"/>
      <c r="G202" s="20"/>
      <c r="H202" s="30"/>
      <c r="I202" s="13"/>
      <c r="J202" s="13"/>
      <c r="K202" s="13"/>
      <c r="L202" s="13"/>
      <c r="M202" s="17"/>
      <c r="N202" s="19">
        <f t="shared" si="27"/>
        <v>-2.11</v>
      </c>
      <c r="O202" s="19">
        <f t="shared" si="28"/>
        <v>-2.01</v>
      </c>
      <c r="P202" s="19">
        <f t="shared" si="29"/>
        <v>-1.91</v>
      </c>
      <c r="Q202" s="19">
        <f t="shared" si="30"/>
        <v>-1.8099999999999998</v>
      </c>
      <c r="R202" s="17">
        <f t="shared" si="31"/>
        <v>-1.71</v>
      </c>
      <c r="S202" s="19">
        <f t="shared" si="32"/>
        <v>3.8400000000000003</v>
      </c>
      <c r="T202" s="19">
        <f t="shared" si="33"/>
        <v>3.8400000000000003</v>
      </c>
      <c r="U202" s="21">
        <f t="shared" si="34"/>
        <v>1.19</v>
      </c>
      <c r="V202" s="50">
        <f t="shared" si="35"/>
        <v>0.9900000000000002</v>
      </c>
      <c r="W202" s="50">
        <f t="shared" si="36"/>
        <v>1.69</v>
      </c>
      <c r="X202" s="32">
        <f t="shared" si="37"/>
        <v>1.29</v>
      </c>
    </row>
    <row r="203" spans="1:24" ht="12.75">
      <c r="A203" s="8">
        <v>39918</v>
      </c>
      <c r="B203" s="2">
        <v>105</v>
      </c>
      <c r="D203" s="10">
        <v>19</v>
      </c>
      <c r="E203" s="13">
        <v>2.21</v>
      </c>
      <c r="F203" s="20">
        <v>17</v>
      </c>
      <c r="G203" s="20" t="s">
        <v>51</v>
      </c>
      <c r="H203" s="30">
        <v>1120</v>
      </c>
      <c r="I203" s="13">
        <v>2.36</v>
      </c>
      <c r="J203" s="13">
        <v>2.57</v>
      </c>
      <c r="K203" s="13">
        <v>2.28</v>
      </c>
      <c r="L203" s="13">
        <v>2.33</v>
      </c>
      <c r="M203" s="17">
        <v>0.02</v>
      </c>
      <c r="N203" s="19">
        <f t="shared" si="27"/>
        <v>-2.21</v>
      </c>
      <c r="O203" s="19">
        <f t="shared" si="28"/>
        <v>-2.11</v>
      </c>
      <c r="P203" s="19">
        <f t="shared" si="29"/>
        <v>-2.01</v>
      </c>
      <c r="Q203" s="19">
        <f t="shared" si="30"/>
        <v>-1.91</v>
      </c>
      <c r="R203" s="17">
        <f t="shared" si="31"/>
        <v>-1.81</v>
      </c>
      <c r="S203" s="19">
        <f t="shared" si="32"/>
        <v>3.74</v>
      </c>
      <c r="T203" s="19">
        <f t="shared" si="33"/>
        <v>3.74</v>
      </c>
      <c r="U203" s="21">
        <f t="shared" si="34"/>
        <v>1.0899999999999999</v>
      </c>
      <c r="V203" s="50">
        <f t="shared" si="35"/>
        <v>0.8900000000000001</v>
      </c>
      <c r="W203" s="50">
        <f t="shared" si="36"/>
        <v>1.5899999999999999</v>
      </c>
      <c r="X203" s="32">
        <f t="shared" si="37"/>
        <v>1.19</v>
      </c>
    </row>
    <row r="204" spans="1:24" ht="12.75">
      <c r="A204" s="8">
        <v>39919</v>
      </c>
      <c r="B204" s="2">
        <v>106</v>
      </c>
      <c r="D204" s="10">
        <v>8</v>
      </c>
      <c r="E204" s="13">
        <v>2.22</v>
      </c>
      <c r="F204" s="20"/>
      <c r="G204" s="20"/>
      <c r="H204" s="30"/>
      <c r="I204" s="13"/>
      <c r="J204" s="13"/>
      <c r="K204" s="13"/>
      <c r="L204" s="13"/>
      <c r="M204" s="17"/>
      <c r="N204" s="19">
        <f t="shared" si="27"/>
        <v>-2.22</v>
      </c>
      <c r="O204" s="19">
        <f t="shared" si="28"/>
        <v>-2.12</v>
      </c>
      <c r="P204" s="19">
        <f t="shared" si="29"/>
        <v>-2.02</v>
      </c>
      <c r="Q204" s="19">
        <f t="shared" si="30"/>
        <v>-1.9200000000000002</v>
      </c>
      <c r="R204" s="17">
        <f t="shared" si="31"/>
        <v>-1.8200000000000003</v>
      </c>
      <c r="S204" s="19">
        <f t="shared" si="32"/>
        <v>3.73</v>
      </c>
      <c r="T204" s="19">
        <f t="shared" si="33"/>
        <v>3.73</v>
      </c>
      <c r="U204" s="21">
        <f t="shared" si="34"/>
        <v>1.0799999999999996</v>
      </c>
      <c r="V204" s="50">
        <f t="shared" si="35"/>
        <v>0.8799999999999999</v>
      </c>
      <c r="W204" s="50">
        <f t="shared" si="36"/>
        <v>1.5799999999999996</v>
      </c>
      <c r="X204" s="32">
        <f t="shared" si="37"/>
        <v>1.1799999999999997</v>
      </c>
    </row>
    <row r="205" spans="1:24" ht="12.75">
      <c r="A205" s="8">
        <v>39920</v>
      </c>
      <c r="B205" s="2">
        <v>107</v>
      </c>
      <c r="D205" s="10">
        <v>12</v>
      </c>
      <c r="E205" s="13">
        <v>2.29</v>
      </c>
      <c r="F205" s="20"/>
      <c r="G205" s="20"/>
      <c r="H205" s="30"/>
      <c r="I205" s="13"/>
      <c r="J205" s="13"/>
      <c r="K205" s="13"/>
      <c r="L205" s="13"/>
      <c r="M205" s="17"/>
      <c r="N205" s="19">
        <f t="shared" si="27"/>
        <v>-2.29</v>
      </c>
      <c r="O205" s="19">
        <f t="shared" si="28"/>
        <v>-2.19</v>
      </c>
      <c r="P205" s="19">
        <f t="shared" si="29"/>
        <v>-2.09</v>
      </c>
      <c r="Q205" s="19">
        <f t="shared" si="30"/>
        <v>-1.99</v>
      </c>
      <c r="R205" s="17">
        <f t="shared" si="31"/>
        <v>-1.8900000000000001</v>
      </c>
      <c r="S205" s="19">
        <f t="shared" si="32"/>
        <v>3.66</v>
      </c>
      <c r="T205" s="19">
        <f t="shared" si="33"/>
        <v>3.66</v>
      </c>
      <c r="U205" s="21">
        <f t="shared" si="34"/>
        <v>1.0099999999999998</v>
      </c>
      <c r="V205" s="50">
        <f t="shared" si="35"/>
        <v>0.81</v>
      </c>
      <c r="W205" s="50">
        <f t="shared" si="36"/>
        <v>1.5099999999999998</v>
      </c>
      <c r="X205" s="32">
        <f t="shared" si="37"/>
        <v>1.1099999999999999</v>
      </c>
    </row>
    <row r="206" spans="1:24" ht="12.75">
      <c r="A206" s="8">
        <v>39921</v>
      </c>
      <c r="B206" s="2">
        <v>108</v>
      </c>
      <c r="D206" s="10">
        <v>3</v>
      </c>
      <c r="E206" s="13">
        <v>2.31</v>
      </c>
      <c r="F206" s="20"/>
      <c r="G206" s="20"/>
      <c r="H206" s="30"/>
      <c r="I206" s="13"/>
      <c r="J206" s="13"/>
      <c r="K206" s="13"/>
      <c r="L206" s="13"/>
      <c r="M206" s="17"/>
      <c r="N206" s="19">
        <f t="shared" si="27"/>
        <v>-2.31</v>
      </c>
      <c r="O206" s="19">
        <f t="shared" si="28"/>
        <v>-2.21</v>
      </c>
      <c r="P206" s="19">
        <f t="shared" si="29"/>
        <v>-2.11</v>
      </c>
      <c r="Q206" s="19">
        <f t="shared" si="30"/>
        <v>-2.0100000000000002</v>
      </c>
      <c r="R206" s="17">
        <f t="shared" si="31"/>
        <v>-1.9100000000000001</v>
      </c>
      <c r="S206" s="19">
        <f t="shared" si="32"/>
        <v>3.64</v>
      </c>
      <c r="T206" s="19">
        <f t="shared" si="33"/>
        <v>3.64</v>
      </c>
      <c r="U206" s="21">
        <f t="shared" si="34"/>
        <v>0.9899999999999998</v>
      </c>
      <c r="V206" s="50">
        <f t="shared" si="35"/>
        <v>0.79</v>
      </c>
      <c r="W206" s="50">
        <f t="shared" si="36"/>
        <v>1.4899999999999998</v>
      </c>
      <c r="X206" s="32">
        <f t="shared" si="37"/>
        <v>1.0899999999999999</v>
      </c>
    </row>
    <row r="207" spans="1:24" ht="12.75">
      <c r="A207" s="8">
        <v>39922</v>
      </c>
      <c r="B207" s="2">
        <v>109</v>
      </c>
      <c r="D207" s="10">
        <v>0</v>
      </c>
      <c r="E207" s="13">
        <v>2.23</v>
      </c>
      <c r="F207" s="20"/>
      <c r="G207" s="20"/>
      <c r="H207" s="30"/>
      <c r="I207" s="13"/>
      <c r="J207" s="13"/>
      <c r="K207" s="13"/>
      <c r="L207" s="13"/>
      <c r="M207" s="17"/>
      <c r="N207" s="19">
        <f t="shared" si="27"/>
        <v>-2.23</v>
      </c>
      <c r="O207" s="19">
        <f t="shared" si="28"/>
        <v>-2.13</v>
      </c>
      <c r="P207" s="19">
        <f t="shared" si="29"/>
        <v>-2.03</v>
      </c>
      <c r="Q207" s="19">
        <f t="shared" si="30"/>
        <v>-1.93</v>
      </c>
      <c r="R207" s="17">
        <f t="shared" si="31"/>
        <v>-1.83</v>
      </c>
      <c r="S207" s="19">
        <f t="shared" si="32"/>
        <v>3.72</v>
      </c>
      <c r="T207" s="19">
        <f t="shared" si="33"/>
        <v>3.72</v>
      </c>
      <c r="U207" s="21">
        <f t="shared" si="34"/>
        <v>1.0699999999999998</v>
      </c>
      <c r="V207" s="50">
        <f t="shared" si="35"/>
        <v>0.8700000000000001</v>
      </c>
      <c r="W207" s="50">
        <f t="shared" si="36"/>
        <v>1.5699999999999998</v>
      </c>
      <c r="X207" s="32">
        <f t="shared" si="37"/>
        <v>1.17</v>
      </c>
    </row>
    <row r="208" spans="1:24" ht="12.75">
      <c r="A208" s="8">
        <v>39923</v>
      </c>
      <c r="B208" s="2">
        <v>110</v>
      </c>
      <c r="D208" s="10">
        <v>0</v>
      </c>
      <c r="E208" s="13">
        <v>2.15</v>
      </c>
      <c r="F208" s="20"/>
      <c r="G208" s="20"/>
      <c r="H208" s="30"/>
      <c r="I208" s="13"/>
      <c r="J208" s="13"/>
      <c r="K208" s="13"/>
      <c r="L208" s="13"/>
      <c r="M208" s="17"/>
      <c r="N208" s="19">
        <f t="shared" si="27"/>
        <v>-2.15</v>
      </c>
      <c r="O208" s="19">
        <f t="shared" si="28"/>
        <v>-2.05</v>
      </c>
      <c r="P208" s="19">
        <f t="shared" si="29"/>
        <v>-1.95</v>
      </c>
      <c r="Q208" s="19">
        <f t="shared" si="30"/>
        <v>-1.8499999999999999</v>
      </c>
      <c r="R208" s="17">
        <f t="shared" si="31"/>
        <v>-1.75</v>
      </c>
      <c r="S208" s="19">
        <f t="shared" si="32"/>
        <v>3.8000000000000003</v>
      </c>
      <c r="T208" s="19">
        <f t="shared" si="33"/>
        <v>3.8000000000000003</v>
      </c>
      <c r="U208" s="21">
        <f t="shared" si="34"/>
        <v>1.15</v>
      </c>
      <c r="V208" s="50">
        <f t="shared" si="35"/>
        <v>0.9500000000000002</v>
      </c>
      <c r="W208" s="50">
        <f t="shared" si="36"/>
        <v>1.65</v>
      </c>
      <c r="X208" s="32">
        <f t="shared" si="37"/>
        <v>1.25</v>
      </c>
    </row>
    <row r="209" spans="1:24" ht="12.75">
      <c r="A209" s="8">
        <v>39924</v>
      </c>
      <c r="B209" s="2">
        <v>111</v>
      </c>
      <c r="D209" s="10">
        <v>0</v>
      </c>
      <c r="E209" s="13">
        <v>2.06</v>
      </c>
      <c r="F209" s="20"/>
      <c r="G209" s="20"/>
      <c r="H209" s="30"/>
      <c r="I209" s="13"/>
      <c r="J209" s="13"/>
      <c r="K209" s="13"/>
      <c r="L209" s="13"/>
      <c r="M209" s="17"/>
      <c r="N209" s="19">
        <f t="shared" si="27"/>
        <v>-2.06</v>
      </c>
      <c r="O209" s="19">
        <f t="shared" si="28"/>
        <v>-1.96</v>
      </c>
      <c r="P209" s="19">
        <f t="shared" si="29"/>
        <v>-1.86</v>
      </c>
      <c r="Q209" s="19">
        <f t="shared" si="30"/>
        <v>-1.76</v>
      </c>
      <c r="R209" s="17">
        <f t="shared" si="31"/>
        <v>-1.6600000000000001</v>
      </c>
      <c r="S209" s="19">
        <f t="shared" si="32"/>
        <v>3.89</v>
      </c>
      <c r="T209" s="19">
        <f t="shared" si="33"/>
        <v>3.89</v>
      </c>
      <c r="U209" s="21">
        <f t="shared" si="34"/>
        <v>1.2399999999999998</v>
      </c>
      <c r="V209" s="50">
        <f t="shared" si="35"/>
        <v>1.04</v>
      </c>
      <c r="W209" s="50">
        <f t="shared" si="36"/>
        <v>1.7399999999999998</v>
      </c>
      <c r="X209" s="32">
        <f t="shared" si="37"/>
        <v>1.3399999999999999</v>
      </c>
    </row>
    <row r="210" spans="1:24" ht="12.75">
      <c r="A210" s="8">
        <v>39925</v>
      </c>
      <c r="B210" s="2">
        <v>112</v>
      </c>
      <c r="D210" s="10">
        <v>0</v>
      </c>
      <c r="E210" s="13">
        <v>1.96</v>
      </c>
      <c r="F210" s="20">
        <v>18</v>
      </c>
      <c r="G210" s="20" t="s">
        <v>35</v>
      </c>
      <c r="H210" s="30">
        <v>1000</v>
      </c>
      <c r="I210" s="13">
        <v>2.12</v>
      </c>
      <c r="J210" s="13">
        <v>2.25</v>
      </c>
      <c r="K210" s="13">
        <v>2.03</v>
      </c>
      <c r="L210" s="13">
        <v>2.07</v>
      </c>
      <c r="M210" s="17">
        <v>0</v>
      </c>
      <c r="N210" s="19">
        <f t="shared" si="27"/>
        <v>-1.96</v>
      </c>
      <c r="O210" s="19">
        <f t="shared" si="28"/>
        <v>-1.8599999999999999</v>
      </c>
      <c r="P210" s="19">
        <f t="shared" si="29"/>
        <v>-1.76</v>
      </c>
      <c r="Q210" s="19">
        <f t="shared" si="30"/>
        <v>-1.66</v>
      </c>
      <c r="R210" s="17">
        <f t="shared" si="31"/>
        <v>-1.56</v>
      </c>
      <c r="S210" s="19">
        <f t="shared" si="32"/>
        <v>3.99</v>
      </c>
      <c r="T210" s="19">
        <f t="shared" si="33"/>
        <v>3.99</v>
      </c>
      <c r="U210" s="21">
        <f t="shared" si="34"/>
        <v>1.3399999999999999</v>
      </c>
      <c r="V210" s="50">
        <f t="shared" si="35"/>
        <v>1.1400000000000001</v>
      </c>
      <c r="W210" s="50">
        <f t="shared" si="36"/>
        <v>1.8399999999999999</v>
      </c>
      <c r="X210" s="32">
        <f t="shared" si="37"/>
        <v>1.44</v>
      </c>
    </row>
    <row r="211" spans="1:24" ht="12.75">
      <c r="A211" s="8">
        <v>39926</v>
      </c>
      <c r="B211" s="2">
        <v>113</v>
      </c>
      <c r="D211" s="10">
        <v>0</v>
      </c>
      <c r="E211" s="13">
        <v>1.89</v>
      </c>
      <c r="F211" s="20"/>
      <c r="G211" s="20"/>
      <c r="H211" s="30"/>
      <c r="I211" s="13"/>
      <c r="J211" s="13"/>
      <c r="K211" s="13"/>
      <c r="L211" s="13"/>
      <c r="M211" s="17"/>
      <c r="N211" s="19">
        <f t="shared" si="27"/>
        <v>-1.89</v>
      </c>
      <c r="O211" s="19">
        <f t="shared" si="28"/>
        <v>-1.7899999999999998</v>
      </c>
      <c r="P211" s="19">
        <f t="shared" si="29"/>
        <v>-1.69</v>
      </c>
      <c r="Q211" s="19">
        <f t="shared" si="30"/>
        <v>-1.5899999999999999</v>
      </c>
      <c r="R211" s="17">
        <f t="shared" si="31"/>
        <v>-1.4899999999999998</v>
      </c>
      <c r="S211" s="19">
        <f t="shared" si="32"/>
        <v>4.0600000000000005</v>
      </c>
      <c r="T211" s="19">
        <f t="shared" si="33"/>
        <v>4.0600000000000005</v>
      </c>
      <c r="U211" s="21">
        <f t="shared" si="34"/>
        <v>1.41</v>
      </c>
      <c r="V211" s="50">
        <f t="shared" si="35"/>
        <v>1.2100000000000002</v>
      </c>
      <c r="W211" s="50">
        <f t="shared" si="36"/>
        <v>1.91</v>
      </c>
      <c r="X211" s="32">
        <f t="shared" si="37"/>
        <v>1.51</v>
      </c>
    </row>
    <row r="212" spans="1:24" ht="12.75">
      <c r="A212" s="8">
        <v>39927</v>
      </c>
      <c r="B212" s="2">
        <v>114</v>
      </c>
      <c r="D212" s="10">
        <v>0</v>
      </c>
      <c r="E212" s="13">
        <v>1.84</v>
      </c>
      <c r="F212" s="20"/>
      <c r="G212" s="20"/>
      <c r="H212" s="30"/>
      <c r="I212" s="13"/>
      <c r="J212" s="13"/>
      <c r="K212" s="13"/>
      <c r="L212" s="13"/>
      <c r="M212" s="17"/>
      <c r="N212" s="19">
        <f t="shared" si="27"/>
        <v>-1.84</v>
      </c>
      <c r="O212" s="19">
        <f t="shared" si="28"/>
        <v>-1.74</v>
      </c>
      <c r="P212" s="19">
        <f t="shared" si="29"/>
        <v>-1.6400000000000001</v>
      </c>
      <c r="Q212" s="19">
        <f t="shared" si="30"/>
        <v>-1.54</v>
      </c>
      <c r="R212" s="17">
        <f t="shared" si="31"/>
        <v>-1.44</v>
      </c>
      <c r="S212" s="19">
        <f t="shared" si="32"/>
        <v>4.11</v>
      </c>
      <c r="T212" s="19">
        <f t="shared" si="33"/>
        <v>4.11</v>
      </c>
      <c r="U212" s="21">
        <f t="shared" si="34"/>
        <v>1.4599999999999997</v>
      </c>
      <c r="V212" s="50">
        <f t="shared" si="35"/>
        <v>1.26</v>
      </c>
      <c r="W212" s="50">
        <f t="shared" si="36"/>
        <v>1.9599999999999997</v>
      </c>
      <c r="X212" s="32">
        <f t="shared" si="37"/>
        <v>1.5599999999999998</v>
      </c>
    </row>
    <row r="213" spans="1:24" ht="12.75">
      <c r="A213" s="8">
        <v>39928</v>
      </c>
      <c r="B213" s="2">
        <v>115</v>
      </c>
      <c r="D213" s="10">
        <v>0</v>
      </c>
      <c r="E213" s="13">
        <v>1.77</v>
      </c>
      <c r="F213" s="20"/>
      <c r="G213" s="20"/>
      <c r="H213" s="30"/>
      <c r="I213" s="13"/>
      <c r="J213" s="13"/>
      <c r="K213" s="13"/>
      <c r="L213" s="13"/>
      <c r="M213" s="17"/>
      <c r="N213" s="19">
        <f t="shared" si="27"/>
        <v>-1.77</v>
      </c>
      <c r="O213" s="19">
        <f t="shared" si="28"/>
        <v>-1.67</v>
      </c>
      <c r="P213" s="19">
        <f t="shared" si="29"/>
        <v>-1.57</v>
      </c>
      <c r="Q213" s="19">
        <f t="shared" si="30"/>
        <v>-1.47</v>
      </c>
      <c r="R213" s="17">
        <f t="shared" si="31"/>
        <v>-1.37</v>
      </c>
      <c r="S213" s="19">
        <f t="shared" si="32"/>
        <v>4.18</v>
      </c>
      <c r="T213" s="19">
        <f t="shared" si="33"/>
        <v>4.18</v>
      </c>
      <c r="U213" s="21">
        <f t="shared" si="34"/>
        <v>1.5299999999999998</v>
      </c>
      <c r="V213" s="50">
        <f t="shared" si="35"/>
        <v>1.33</v>
      </c>
      <c r="W213" s="50">
        <f t="shared" si="36"/>
        <v>2.03</v>
      </c>
      <c r="X213" s="32">
        <f t="shared" si="37"/>
        <v>1.63</v>
      </c>
    </row>
    <row r="214" spans="1:24" ht="12.75">
      <c r="A214" s="8">
        <v>39929</v>
      </c>
      <c r="B214" s="2">
        <v>116</v>
      </c>
      <c r="D214" s="10">
        <v>3</v>
      </c>
      <c r="E214" s="13">
        <v>1.75</v>
      </c>
      <c r="F214" s="20"/>
      <c r="G214" s="20"/>
      <c r="H214" s="30"/>
      <c r="I214" s="13"/>
      <c r="J214" s="13"/>
      <c r="K214" s="13"/>
      <c r="L214" s="13"/>
      <c r="M214" s="17"/>
      <c r="N214" s="19">
        <f t="shared" si="27"/>
        <v>-1.75</v>
      </c>
      <c r="O214" s="19">
        <f t="shared" si="28"/>
        <v>-1.65</v>
      </c>
      <c r="P214" s="19">
        <f t="shared" si="29"/>
        <v>-1.55</v>
      </c>
      <c r="Q214" s="19">
        <f t="shared" si="30"/>
        <v>-1.45</v>
      </c>
      <c r="R214" s="17">
        <f t="shared" si="31"/>
        <v>-1.35</v>
      </c>
      <c r="S214" s="19">
        <f t="shared" si="32"/>
        <v>4.2</v>
      </c>
      <c r="T214" s="19">
        <f t="shared" si="33"/>
        <v>4.2</v>
      </c>
      <c r="U214" s="21">
        <f t="shared" si="34"/>
        <v>1.5499999999999998</v>
      </c>
      <c r="V214" s="50">
        <f t="shared" si="35"/>
        <v>1.35</v>
      </c>
      <c r="W214" s="50">
        <f t="shared" si="36"/>
        <v>2.05</v>
      </c>
      <c r="X214" s="32">
        <f t="shared" si="37"/>
        <v>1.65</v>
      </c>
    </row>
    <row r="215" spans="1:24" ht="12.75">
      <c r="A215" s="8">
        <v>39930</v>
      </c>
      <c r="B215" s="2">
        <v>117</v>
      </c>
      <c r="D215" s="10">
        <v>3</v>
      </c>
      <c r="E215" s="13">
        <v>1.76</v>
      </c>
      <c r="F215" s="20"/>
      <c r="G215" s="20"/>
      <c r="H215" s="30"/>
      <c r="I215" s="13"/>
      <c r="J215" s="13"/>
      <c r="K215" s="13"/>
      <c r="L215" s="13"/>
      <c r="M215" s="17"/>
      <c r="N215" s="19">
        <f t="shared" si="27"/>
        <v>-1.76</v>
      </c>
      <c r="O215" s="19">
        <f t="shared" si="28"/>
        <v>-1.66</v>
      </c>
      <c r="P215" s="19">
        <f t="shared" si="29"/>
        <v>-1.56</v>
      </c>
      <c r="Q215" s="19">
        <f t="shared" si="30"/>
        <v>-1.46</v>
      </c>
      <c r="R215" s="17">
        <f t="shared" si="31"/>
        <v>-1.3599999999999999</v>
      </c>
      <c r="S215" s="19">
        <f t="shared" si="32"/>
        <v>4.19</v>
      </c>
      <c r="T215" s="19">
        <f t="shared" si="33"/>
        <v>4.19</v>
      </c>
      <c r="U215" s="21">
        <f t="shared" si="34"/>
        <v>1.5399999999999998</v>
      </c>
      <c r="V215" s="50">
        <f t="shared" si="35"/>
        <v>1.34</v>
      </c>
      <c r="W215" s="50">
        <f t="shared" si="36"/>
        <v>2.04</v>
      </c>
      <c r="X215" s="32">
        <f t="shared" si="37"/>
        <v>1.64</v>
      </c>
    </row>
    <row r="216" spans="1:24" ht="12.75">
      <c r="A216" s="8">
        <v>39931</v>
      </c>
      <c r="B216" s="2">
        <v>118</v>
      </c>
      <c r="D216" s="10">
        <v>0</v>
      </c>
      <c r="E216" s="13">
        <v>1.72</v>
      </c>
      <c r="F216" s="20"/>
      <c r="G216" s="20"/>
      <c r="H216" s="30"/>
      <c r="I216" s="13"/>
      <c r="J216" s="13"/>
      <c r="K216" s="13"/>
      <c r="L216" s="13"/>
      <c r="M216" s="17"/>
      <c r="N216" s="19">
        <f t="shared" si="27"/>
        <v>-1.72</v>
      </c>
      <c r="O216" s="19">
        <f t="shared" si="28"/>
        <v>-1.6199999999999999</v>
      </c>
      <c r="P216" s="19">
        <f t="shared" si="29"/>
        <v>-1.52</v>
      </c>
      <c r="Q216" s="19">
        <f t="shared" si="30"/>
        <v>-1.42</v>
      </c>
      <c r="R216" s="17">
        <f t="shared" si="31"/>
        <v>-1.3199999999999998</v>
      </c>
      <c r="S216" s="19">
        <f t="shared" si="32"/>
        <v>4.23</v>
      </c>
      <c r="T216" s="19">
        <f t="shared" si="33"/>
        <v>4.23</v>
      </c>
      <c r="U216" s="21">
        <f t="shared" si="34"/>
        <v>1.5799999999999998</v>
      </c>
      <c r="V216" s="50">
        <f t="shared" si="35"/>
        <v>1.3800000000000001</v>
      </c>
      <c r="W216" s="50">
        <f t="shared" si="36"/>
        <v>2.08</v>
      </c>
      <c r="X216" s="32">
        <f t="shared" si="37"/>
        <v>1.68</v>
      </c>
    </row>
    <row r="217" spans="1:24" ht="12.75">
      <c r="A217" s="8">
        <v>39932</v>
      </c>
      <c r="B217" s="2">
        <v>119</v>
      </c>
      <c r="D217" s="10">
        <v>0</v>
      </c>
      <c r="E217" s="13">
        <v>1.66</v>
      </c>
      <c r="F217" s="20">
        <v>20</v>
      </c>
      <c r="G217" s="20" t="s">
        <v>35</v>
      </c>
      <c r="H217" s="30">
        <v>715</v>
      </c>
      <c r="I217" s="13">
        <v>1.79</v>
      </c>
      <c r="J217" s="13">
        <v>1.9</v>
      </c>
      <c r="K217" s="13">
        <v>1.68</v>
      </c>
      <c r="L217" s="13">
        <v>1.69</v>
      </c>
      <c r="M217" s="17">
        <v>0</v>
      </c>
      <c r="N217" s="19">
        <f t="shared" si="27"/>
        <v>-1.66</v>
      </c>
      <c r="O217" s="19">
        <f t="shared" si="28"/>
        <v>-1.5599999999999998</v>
      </c>
      <c r="P217" s="19">
        <f t="shared" si="29"/>
        <v>-1.46</v>
      </c>
      <c r="Q217" s="19">
        <f t="shared" si="30"/>
        <v>-1.3599999999999999</v>
      </c>
      <c r="R217" s="17">
        <f t="shared" si="31"/>
        <v>-1.2599999999999998</v>
      </c>
      <c r="S217" s="19">
        <f t="shared" si="32"/>
        <v>4.29</v>
      </c>
      <c r="T217" s="19">
        <f t="shared" si="33"/>
        <v>4.29</v>
      </c>
      <c r="U217" s="21">
        <f t="shared" si="34"/>
        <v>1.64</v>
      </c>
      <c r="V217" s="50">
        <f t="shared" si="35"/>
        <v>1.4400000000000002</v>
      </c>
      <c r="W217" s="50">
        <f t="shared" si="36"/>
        <v>2.1399999999999997</v>
      </c>
      <c r="X217" s="32">
        <f t="shared" si="37"/>
        <v>1.74</v>
      </c>
    </row>
    <row r="218" spans="1:24" ht="12.75">
      <c r="A218" s="8">
        <v>39933</v>
      </c>
      <c r="B218" s="2">
        <v>120</v>
      </c>
      <c r="D218" s="10">
        <v>0</v>
      </c>
      <c r="E218" s="13">
        <v>1.57</v>
      </c>
      <c r="F218" s="20"/>
      <c r="G218" s="20"/>
      <c r="H218" s="30"/>
      <c r="I218" s="13"/>
      <c r="J218" s="13"/>
      <c r="K218" s="13"/>
      <c r="L218" s="13"/>
      <c r="M218" s="17"/>
      <c r="N218" s="19">
        <f t="shared" si="27"/>
        <v>-1.57</v>
      </c>
      <c r="O218" s="19">
        <f t="shared" si="28"/>
        <v>-1.47</v>
      </c>
      <c r="P218" s="19">
        <f t="shared" si="29"/>
        <v>-1.37</v>
      </c>
      <c r="Q218" s="19">
        <f t="shared" si="30"/>
        <v>-1.27</v>
      </c>
      <c r="R218" s="17">
        <f t="shared" si="31"/>
        <v>-1.17</v>
      </c>
      <c r="S218" s="19">
        <f t="shared" si="32"/>
        <v>4.38</v>
      </c>
      <c r="T218" s="19">
        <f t="shared" si="33"/>
        <v>4.38</v>
      </c>
      <c r="U218" s="21">
        <f t="shared" si="34"/>
        <v>1.7299999999999998</v>
      </c>
      <c r="V218" s="50">
        <f t="shared" si="35"/>
        <v>1.53</v>
      </c>
      <c r="W218" s="50">
        <f t="shared" si="36"/>
        <v>2.2299999999999995</v>
      </c>
      <c r="X218" s="32">
        <f t="shared" si="37"/>
        <v>1.8299999999999998</v>
      </c>
    </row>
    <row r="219" spans="1:24" ht="12.75">
      <c r="A219" s="8">
        <v>39934</v>
      </c>
      <c r="B219" s="2">
        <v>121</v>
      </c>
      <c r="D219" s="10">
        <v>0</v>
      </c>
      <c r="E219" s="13">
        <v>1.48</v>
      </c>
      <c r="F219" s="20"/>
      <c r="G219" s="20"/>
      <c r="H219" s="30"/>
      <c r="I219" s="13"/>
      <c r="J219" s="13"/>
      <c r="K219" s="13"/>
      <c r="L219" s="13"/>
      <c r="M219" s="17"/>
      <c r="N219" s="19">
        <f t="shared" si="27"/>
        <v>-1.48</v>
      </c>
      <c r="O219" s="19">
        <f t="shared" si="28"/>
        <v>-1.38</v>
      </c>
      <c r="P219" s="19">
        <f t="shared" si="29"/>
        <v>-1.28</v>
      </c>
      <c r="Q219" s="19">
        <f t="shared" si="30"/>
        <v>-1.18</v>
      </c>
      <c r="R219" s="17">
        <f t="shared" si="31"/>
        <v>-1.08</v>
      </c>
      <c r="S219" s="19">
        <f t="shared" si="32"/>
        <v>4.470000000000001</v>
      </c>
      <c r="T219" s="19">
        <f t="shared" si="33"/>
        <v>4.470000000000001</v>
      </c>
      <c r="U219" s="21">
        <f t="shared" si="34"/>
        <v>1.8199999999999998</v>
      </c>
      <c r="V219" s="50">
        <f t="shared" si="35"/>
        <v>1.62</v>
      </c>
      <c r="W219" s="50">
        <f t="shared" si="36"/>
        <v>2.32</v>
      </c>
      <c r="X219" s="32">
        <f t="shared" si="37"/>
        <v>1.92</v>
      </c>
    </row>
    <row r="220" spans="1:24" ht="12.75">
      <c r="A220" s="8">
        <v>39935</v>
      </c>
      <c r="B220" s="2">
        <v>122</v>
      </c>
      <c r="D220" s="10">
        <v>19</v>
      </c>
      <c r="E220" s="13">
        <v>1.48</v>
      </c>
      <c r="F220" s="20"/>
      <c r="G220" s="20"/>
      <c r="H220" s="30"/>
      <c r="I220" s="13"/>
      <c r="J220" s="13"/>
      <c r="K220" s="13"/>
      <c r="L220" s="13"/>
      <c r="M220" s="17"/>
      <c r="N220" s="19">
        <f t="shared" si="27"/>
        <v>-1.48</v>
      </c>
      <c r="O220" s="19">
        <f t="shared" si="28"/>
        <v>-1.38</v>
      </c>
      <c r="P220" s="19">
        <f t="shared" si="29"/>
        <v>-1.28</v>
      </c>
      <c r="Q220" s="19">
        <f t="shared" si="30"/>
        <v>-1.18</v>
      </c>
      <c r="R220" s="17">
        <f t="shared" si="31"/>
        <v>-1.08</v>
      </c>
      <c r="S220" s="19">
        <f t="shared" si="32"/>
        <v>4.470000000000001</v>
      </c>
      <c r="T220" s="19">
        <f t="shared" si="33"/>
        <v>4.470000000000001</v>
      </c>
      <c r="U220" s="21">
        <f t="shared" si="34"/>
        <v>1.8199999999999998</v>
      </c>
      <c r="V220" s="50">
        <f t="shared" si="35"/>
        <v>1.62</v>
      </c>
      <c r="W220" s="50">
        <f t="shared" si="36"/>
        <v>2.32</v>
      </c>
      <c r="X220" s="32">
        <f t="shared" si="37"/>
        <v>1.92</v>
      </c>
    </row>
    <row r="221" spans="1:24" ht="12.75">
      <c r="A221" s="8">
        <v>39936</v>
      </c>
      <c r="B221" s="2">
        <v>123</v>
      </c>
      <c r="D221" s="10">
        <v>9</v>
      </c>
      <c r="E221" s="13">
        <v>1.52</v>
      </c>
      <c r="F221" s="20"/>
      <c r="G221" s="20"/>
      <c r="H221" s="30"/>
      <c r="I221" s="13"/>
      <c r="J221" s="13"/>
      <c r="K221" s="13"/>
      <c r="L221" s="13"/>
      <c r="M221" s="17"/>
      <c r="N221" s="19">
        <f t="shared" si="27"/>
        <v>-1.52</v>
      </c>
      <c r="O221" s="19">
        <f t="shared" si="28"/>
        <v>-1.42</v>
      </c>
      <c r="P221" s="19">
        <f t="shared" si="29"/>
        <v>-1.32</v>
      </c>
      <c r="Q221" s="19">
        <f t="shared" si="30"/>
        <v>-1.22</v>
      </c>
      <c r="R221" s="17">
        <f t="shared" si="31"/>
        <v>-1.12</v>
      </c>
      <c r="S221" s="19">
        <f t="shared" si="32"/>
        <v>4.43</v>
      </c>
      <c r="T221" s="19">
        <f t="shared" si="33"/>
        <v>4.43</v>
      </c>
      <c r="U221" s="21">
        <f t="shared" si="34"/>
        <v>1.7799999999999998</v>
      </c>
      <c r="V221" s="50">
        <f t="shared" si="35"/>
        <v>1.58</v>
      </c>
      <c r="W221" s="50">
        <f t="shared" si="36"/>
        <v>2.28</v>
      </c>
      <c r="X221" s="32">
        <f t="shared" si="37"/>
        <v>1.88</v>
      </c>
    </row>
    <row r="222" spans="1:24" ht="12.75">
      <c r="A222" s="8">
        <v>39937</v>
      </c>
      <c r="B222" s="2">
        <v>124</v>
      </c>
      <c r="D222" s="10">
        <v>8</v>
      </c>
      <c r="E222" s="13">
        <v>1.57</v>
      </c>
      <c r="F222" s="20"/>
      <c r="G222" s="20"/>
      <c r="H222" s="30"/>
      <c r="I222" s="13"/>
      <c r="J222" s="13"/>
      <c r="K222" s="13"/>
      <c r="L222" s="13"/>
      <c r="M222" s="17"/>
      <c r="N222" s="19">
        <f t="shared" si="27"/>
        <v>-1.57</v>
      </c>
      <c r="O222" s="19">
        <f t="shared" si="28"/>
        <v>-1.47</v>
      </c>
      <c r="P222" s="19">
        <f t="shared" si="29"/>
        <v>-1.37</v>
      </c>
      <c r="Q222" s="19">
        <f t="shared" si="30"/>
        <v>-1.27</v>
      </c>
      <c r="R222" s="17">
        <f t="shared" si="31"/>
        <v>-1.17</v>
      </c>
      <c r="S222" s="19">
        <f t="shared" si="32"/>
        <v>4.38</v>
      </c>
      <c r="T222" s="19">
        <f t="shared" si="33"/>
        <v>4.38</v>
      </c>
      <c r="U222" s="21">
        <f t="shared" si="34"/>
        <v>1.7299999999999998</v>
      </c>
      <c r="V222" s="50">
        <f t="shared" si="35"/>
        <v>1.53</v>
      </c>
      <c r="W222" s="50">
        <f t="shared" si="36"/>
        <v>2.2299999999999995</v>
      </c>
      <c r="X222" s="32">
        <f t="shared" si="37"/>
        <v>1.8299999999999998</v>
      </c>
    </row>
    <row r="223" spans="1:24" ht="12.75">
      <c r="A223" s="8">
        <v>39938</v>
      </c>
      <c r="B223" s="2">
        <v>125</v>
      </c>
      <c r="D223" s="10">
        <v>1</v>
      </c>
      <c r="E223" s="13">
        <v>1.51</v>
      </c>
      <c r="F223" s="20"/>
      <c r="G223" s="20"/>
      <c r="H223" s="30"/>
      <c r="I223" s="13"/>
      <c r="J223" s="13"/>
      <c r="K223" s="13"/>
      <c r="L223" s="13"/>
      <c r="M223" s="17"/>
      <c r="N223" s="19">
        <f t="shared" si="27"/>
        <v>-1.51</v>
      </c>
      <c r="O223" s="19">
        <f t="shared" si="28"/>
        <v>-1.41</v>
      </c>
      <c r="P223" s="19">
        <f t="shared" si="29"/>
        <v>-1.31</v>
      </c>
      <c r="Q223" s="19">
        <f t="shared" si="30"/>
        <v>-1.21</v>
      </c>
      <c r="R223" s="17">
        <f t="shared" si="31"/>
        <v>-1.1099999999999999</v>
      </c>
      <c r="S223" s="19">
        <f t="shared" si="32"/>
        <v>4.44</v>
      </c>
      <c r="T223" s="19">
        <f t="shared" si="33"/>
        <v>4.44</v>
      </c>
      <c r="U223" s="21">
        <f t="shared" si="34"/>
        <v>1.7899999999999998</v>
      </c>
      <c r="V223" s="50">
        <f t="shared" si="35"/>
        <v>1.59</v>
      </c>
      <c r="W223" s="50">
        <f t="shared" si="36"/>
        <v>2.29</v>
      </c>
      <c r="X223" s="32">
        <f t="shared" si="37"/>
        <v>1.89</v>
      </c>
    </row>
    <row r="224" spans="1:24" ht="12.75">
      <c r="A224" s="8">
        <v>39939</v>
      </c>
      <c r="B224" s="2">
        <v>126</v>
      </c>
      <c r="D224" s="10">
        <v>0</v>
      </c>
      <c r="E224" s="13">
        <v>1.46</v>
      </c>
      <c r="F224" s="20">
        <v>22</v>
      </c>
      <c r="G224" s="20" t="s">
        <v>35</v>
      </c>
      <c r="H224" s="30">
        <v>925</v>
      </c>
      <c r="I224" s="13">
        <v>1.55</v>
      </c>
      <c r="J224" s="13">
        <v>1.65</v>
      </c>
      <c r="K224" s="13">
        <v>1.46</v>
      </c>
      <c r="L224" s="13">
        <v>1.44</v>
      </c>
      <c r="M224" s="17">
        <v>0</v>
      </c>
      <c r="N224" s="19">
        <f t="shared" si="27"/>
        <v>-1.46</v>
      </c>
      <c r="O224" s="19">
        <f t="shared" si="28"/>
        <v>-1.3599999999999999</v>
      </c>
      <c r="P224" s="19">
        <f t="shared" si="29"/>
        <v>-1.26</v>
      </c>
      <c r="Q224" s="19">
        <f t="shared" si="30"/>
        <v>-1.16</v>
      </c>
      <c r="R224" s="17">
        <f t="shared" si="31"/>
        <v>-1.06</v>
      </c>
      <c r="S224" s="19">
        <f t="shared" si="32"/>
        <v>4.49</v>
      </c>
      <c r="T224" s="19">
        <f t="shared" si="33"/>
        <v>4.49</v>
      </c>
      <c r="U224" s="21">
        <f t="shared" si="34"/>
        <v>1.8399999999999999</v>
      </c>
      <c r="V224" s="50">
        <f t="shared" si="35"/>
        <v>1.6400000000000001</v>
      </c>
      <c r="W224" s="50">
        <f t="shared" si="36"/>
        <v>2.34</v>
      </c>
      <c r="X224" s="32">
        <f t="shared" si="37"/>
        <v>1.94</v>
      </c>
    </row>
    <row r="225" spans="1:24" ht="12.75">
      <c r="A225" s="8">
        <v>39940</v>
      </c>
      <c r="B225" s="2">
        <v>127</v>
      </c>
      <c r="D225" s="10">
        <v>0</v>
      </c>
      <c r="E225" s="13">
        <v>1.35</v>
      </c>
      <c r="F225" s="20"/>
      <c r="G225" s="20"/>
      <c r="H225" s="30"/>
      <c r="I225" s="13"/>
      <c r="J225" s="13"/>
      <c r="K225" s="13"/>
      <c r="L225" s="13"/>
      <c r="M225" s="17"/>
      <c r="N225" s="19">
        <f t="shared" si="27"/>
        <v>-1.35</v>
      </c>
      <c r="O225" s="19">
        <f t="shared" si="28"/>
        <v>-1.25</v>
      </c>
      <c r="P225" s="19">
        <f t="shared" si="29"/>
        <v>-1.1500000000000001</v>
      </c>
      <c r="Q225" s="19">
        <f t="shared" si="30"/>
        <v>-1.05</v>
      </c>
      <c r="R225" s="17">
        <f t="shared" si="31"/>
        <v>-0.9500000000000001</v>
      </c>
      <c r="S225" s="19">
        <f t="shared" si="32"/>
        <v>4.6</v>
      </c>
      <c r="T225" s="19">
        <f t="shared" si="33"/>
        <v>4.6</v>
      </c>
      <c r="U225" s="21">
        <f t="shared" si="34"/>
        <v>1.9499999999999997</v>
      </c>
      <c r="V225" s="50">
        <f t="shared" si="35"/>
        <v>1.75</v>
      </c>
      <c r="W225" s="50">
        <f t="shared" si="36"/>
        <v>2.4499999999999997</v>
      </c>
      <c r="X225" s="32">
        <f t="shared" si="37"/>
        <v>2.05</v>
      </c>
    </row>
    <row r="226" spans="1:24" ht="12.75">
      <c r="A226" s="8">
        <v>39941</v>
      </c>
      <c r="B226" s="2">
        <v>128</v>
      </c>
      <c r="D226" s="10">
        <v>0</v>
      </c>
      <c r="E226" s="13">
        <v>1.23</v>
      </c>
      <c r="G226" s="33"/>
      <c r="M226" s="17"/>
      <c r="N226" s="19">
        <f t="shared" si="27"/>
        <v>-1.23</v>
      </c>
      <c r="O226" s="19">
        <f t="shared" si="28"/>
        <v>-1.13</v>
      </c>
      <c r="P226" s="19">
        <f t="shared" si="29"/>
        <v>-1.03</v>
      </c>
      <c r="Q226" s="19">
        <f t="shared" si="30"/>
        <v>-0.9299999999999999</v>
      </c>
      <c r="R226" s="17">
        <f t="shared" si="31"/>
        <v>-0.83</v>
      </c>
      <c r="S226" s="19">
        <f t="shared" si="32"/>
        <v>4.720000000000001</v>
      </c>
      <c r="T226" s="19">
        <f t="shared" si="33"/>
        <v>4.720000000000001</v>
      </c>
      <c r="U226" s="21">
        <f t="shared" si="34"/>
        <v>2.07</v>
      </c>
      <c r="V226" s="50">
        <f t="shared" si="35"/>
        <v>1.87</v>
      </c>
      <c r="W226" s="50">
        <f t="shared" si="36"/>
        <v>2.57</v>
      </c>
      <c r="X226" s="32">
        <f t="shared" si="37"/>
        <v>2.17</v>
      </c>
    </row>
    <row r="227" spans="1:24" ht="12.75">
      <c r="A227" s="8">
        <v>39942</v>
      </c>
      <c r="B227" s="2">
        <v>129</v>
      </c>
      <c r="D227" s="10">
        <v>0</v>
      </c>
      <c r="E227" s="13">
        <v>1.12</v>
      </c>
      <c r="F227" s="20"/>
      <c r="G227" s="20"/>
      <c r="H227" s="30"/>
      <c r="I227" s="13"/>
      <c r="J227" s="13"/>
      <c r="K227" s="13"/>
      <c r="L227" s="13"/>
      <c r="M227" s="17"/>
      <c r="N227" s="19">
        <f t="shared" si="27"/>
        <v>-1.12</v>
      </c>
      <c r="O227" s="19">
        <f t="shared" si="28"/>
        <v>-1.02</v>
      </c>
      <c r="P227" s="19">
        <f t="shared" si="29"/>
        <v>-0.9200000000000002</v>
      </c>
      <c r="Q227" s="19">
        <f t="shared" si="30"/>
        <v>-0.8200000000000001</v>
      </c>
      <c r="R227" s="17">
        <f t="shared" si="31"/>
        <v>-0.7200000000000001</v>
      </c>
      <c r="S227" s="19">
        <f t="shared" si="32"/>
        <v>4.83</v>
      </c>
      <c r="T227" s="19">
        <f t="shared" si="33"/>
        <v>4.83</v>
      </c>
      <c r="U227" s="21">
        <f t="shared" si="34"/>
        <v>2.1799999999999997</v>
      </c>
      <c r="V227" s="50">
        <f t="shared" si="35"/>
        <v>1.98</v>
      </c>
      <c r="W227" s="50">
        <f t="shared" si="36"/>
        <v>2.6799999999999997</v>
      </c>
      <c r="X227" s="32">
        <f t="shared" si="37"/>
        <v>2.28</v>
      </c>
    </row>
    <row r="228" spans="1:24" ht="12.75">
      <c r="A228" s="8">
        <v>39943</v>
      </c>
      <c r="B228" s="2">
        <v>130</v>
      </c>
      <c r="D228" s="10">
        <v>0</v>
      </c>
      <c r="E228" s="13">
        <v>1.05</v>
      </c>
      <c r="F228" s="20"/>
      <c r="G228" s="20"/>
      <c r="H228" s="30"/>
      <c r="I228" s="13"/>
      <c r="J228" s="13"/>
      <c r="K228" s="13"/>
      <c r="L228" s="13"/>
      <c r="M228" s="17"/>
      <c r="N228" s="19">
        <f t="shared" si="27"/>
        <v>-1.05</v>
      </c>
      <c r="O228" s="19">
        <f t="shared" si="28"/>
        <v>-0.9500000000000001</v>
      </c>
      <c r="P228" s="19">
        <f t="shared" si="29"/>
        <v>-0.8500000000000001</v>
      </c>
      <c r="Q228" s="19">
        <f t="shared" si="30"/>
        <v>-0.75</v>
      </c>
      <c r="R228" s="17">
        <f t="shared" si="31"/>
        <v>-0.65</v>
      </c>
      <c r="S228" s="19">
        <f t="shared" si="32"/>
        <v>4.9</v>
      </c>
      <c r="T228" s="19">
        <f t="shared" si="33"/>
        <v>4.9</v>
      </c>
      <c r="U228" s="21">
        <f t="shared" si="34"/>
        <v>2.25</v>
      </c>
      <c r="V228" s="50">
        <f t="shared" si="35"/>
        <v>2.05</v>
      </c>
      <c r="W228" s="50">
        <f t="shared" si="36"/>
        <v>2.75</v>
      </c>
      <c r="X228" s="32">
        <f t="shared" si="37"/>
        <v>2.3499999999999996</v>
      </c>
    </row>
    <row r="229" spans="1:24" ht="12.75">
      <c r="A229" s="8">
        <v>39944</v>
      </c>
      <c r="B229" s="2">
        <v>131</v>
      </c>
      <c r="D229" s="10">
        <v>0</v>
      </c>
      <c r="E229" s="13">
        <v>0.94</v>
      </c>
      <c r="F229" s="20"/>
      <c r="G229" s="20"/>
      <c r="H229" s="30"/>
      <c r="I229" s="13"/>
      <c r="J229" s="13"/>
      <c r="K229" s="13"/>
      <c r="L229" s="13"/>
      <c r="M229" s="17"/>
      <c r="N229" s="19">
        <f t="shared" si="27"/>
        <v>-0.94</v>
      </c>
      <c r="O229" s="19">
        <f t="shared" si="28"/>
        <v>-0.84</v>
      </c>
      <c r="P229" s="19">
        <f t="shared" si="29"/>
        <v>-0.74</v>
      </c>
      <c r="Q229" s="19">
        <f t="shared" si="30"/>
        <v>-0.6399999999999999</v>
      </c>
      <c r="R229" s="17">
        <f t="shared" si="31"/>
        <v>-0.5399999999999999</v>
      </c>
      <c r="S229" s="19">
        <f t="shared" si="32"/>
        <v>5.01</v>
      </c>
      <c r="T229" s="19">
        <f t="shared" si="33"/>
        <v>5.01</v>
      </c>
      <c r="U229" s="21">
        <f t="shared" si="34"/>
        <v>2.36</v>
      </c>
      <c r="V229" s="50">
        <f t="shared" si="35"/>
        <v>2.16</v>
      </c>
      <c r="W229" s="50">
        <f t="shared" si="36"/>
        <v>2.86</v>
      </c>
      <c r="X229" s="32">
        <f t="shared" si="37"/>
        <v>2.46</v>
      </c>
    </row>
    <row r="230" spans="1:24" ht="12.75">
      <c r="A230" s="8">
        <v>39945</v>
      </c>
      <c r="B230" s="2">
        <v>132</v>
      </c>
      <c r="D230" s="10">
        <v>0</v>
      </c>
      <c r="E230" s="13">
        <v>0.81</v>
      </c>
      <c r="F230" s="20"/>
      <c r="G230" s="20"/>
      <c r="H230" s="30"/>
      <c r="I230" s="13"/>
      <c r="J230" s="13"/>
      <c r="K230" s="13"/>
      <c r="L230" s="13"/>
      <c r="M230" s="17"/>
      <c r="N230" s="19">
        <f t="shared" si="27"/>
        <v>-0.81</v>
      </c>
      <c r="O230" s="19">
        <f t="shared" si="28"/>
        <v>-0.7100000000000001</v>
      </c>
      <c r="P230" s="19">
        <f t="shared" si="29"/>
        <v>-0.6100000000000001</v>
      </c>
      <c r="Q230" s="19">
        <f t="shared" si="30"/>
        <v>-0.51</v>
      </c>
      <c r="R230" s="17">
        <f t="shared" si="31"/>
        <v>-0.41000000000000003</v>
      </c>
      <c r="S230" s="19">
        <f t="shared" si="32"/>
        <v>5.140000000000001</v>
      </c>
      <c r="T230" s="19">
        <f t="shared" si="33"/>
        <v>5.140000000000001</v>
      </c>
      <c r="U230" s="21">
        <f t="shared" si="34"/>
        <v>2.4899999999999998</v>
      </c>
      <c r="V230" s="50">
        <f t="shared" si="35"/>
        <v>2.29</v>
      </c>
      <c r="W230" s="50">
        <f t="shared" si="36"/>
        <v>2.9899999999999998</v>
      </c>
      <c r="X230" s="32">
        <f t="shared" si="37"/>
        <v>2.59</v>
      </c>
    </row>
    <row r="231" spans="1:24" ht="12.75">
      <c r="A231" s="8">
        <v>39946</v>
      </c>
      <c r="B231" s="2">
        <v>133</v>
      </c>
      <c r="D231" s="10">
        <v>0</v>
      </c>
      <c r="E231" s="13">
        <v>0.7</v>
      </c>
      <c r="F231" s="20">
        <v>25</v>
      </c>
      <c r="G231" s="20" t="s">
        <v>35</v>
      </c>
      <c r="H231" s="30">
        <v>805</v>
      </c>
      <c r="I231" s="13">
        <v>0.84</v>
      </c>
      <c r="J231" s="13">
        <v>0.92</v>
      </c>
      <c r="K231" s="13">
        <v>0.74</v>
      </c>
      <c r="L231" s="13">
        <v>0.73</v>
      </c>
      <c r="M231" s="17">
        <v>0</v>
      </c>
      <c r="N231" s="19">
        <f t="shared" si="27"/>
        <v>-0.7</v>
      </c>
      <c r="O231" s="19">
        <f t="shared" si="28"/>
        <v>-0.6</v>
      </c>
      <c r="P231" s="19">
        <f t="shared" si="29"/>
        <v>-0.49999999999999994</v>
      </c>
      <c r="Q231" s="19">
        <f t="shared" si="30"/>
        <v>-0.39999999999999997</v>
      </c>
      <c r="R231" s="17">
        <f t="shared" si="31"/>
        <v>-0.29999999999999993</v>
      </c>
      <c r="S231" s="19">
        <f t="shared" si="32"/>
        <v>5.25</v>
      </c>
      <c r="T231" s="19">
        <f t="shared" si="33"/>
        <v>5.25</v>
      </c>
      <c r="U231" s="21">
        <f t="shared" si="34"/>
        <v>2.5999999999999996</v>
      </c>
      <c r="V231" s="50">
        <f t="shared" si="35"/>
        <v>2.4000000000000004</v>
      </c>
      <c r="W231" s="50">
        <f t="shared" si="36"/>
        <v>3.0999999999999996</v>
      </c>
      <c r="X231" s="32">
        <f t="shared" si="37"/>
        <v>2.7</v>
      </c>
    </row>
    <row r="232" spans="1:24" ht="12.75">
      <c r="A232" s="8">
        <v>39947</v>
      </c>
      <c r="B232" s="2">
        <v>134</v>
      </c>
      <c r="D232" s="10">
        <v>0</v>
      </c>
      <c r="E232" s="13">
        <v>0.6</v>
      </c>
      <c r="F232" s="20"/>
      <c r="G232" s="20"/>
      <c r="H232" s="30"/>
      <c r="I232" s="13"/>
      <c r="J232" s="13"/>
      <c r="K232" s="13"/>
      <c r="L232" s="13"/>
      <c r="M232" s="17"/>
      <c r="N232" s="19">
        <f>(E232-0)*-1</f>
        <v>-0.6</v>
      </c>
      <c r="O232" s="19">
        <f>(0.1-E232)</f>
        <v>-0.5</v>
      </c>
      <c r="P232" s="19">
        <f>0.2-E232</f>
        <v>-0.39999999999999997</v>
      </c>
      <c r="Q232" s="19">
        <f>0.3-E232</f>
        <v>-0.3</v>
      </c>
      <c r="R232" s="17">
        <f>0.4-E232</f>
        <v>-0.19999999999999996</v>
      </c>
      <c r="S232" s="19">
        <f>5.95-E232</f>
        <v>5.3500000000000005</v>
      </c>
      <c r="T232" s="19">
        <f>5.95-E232</f>
        <v>5.3500000000000005</v>
      </c>
      <c r="U232" s="21">
        <f>3.3-E232</f>
        <v>2.6999999999999997</v>
      </c>
      <c r="V232" s="50">
        <f>3.1-E232</f>
        <v>2.5</v>
      </c>
      <c r="W232" s="50">
        <f>3.8-E232</f>
        <v>3.1999999999999997</v>
      </c>
      <c r="X232" s="32">
        <f>3.4-E232</f>
        <v>2.8</v>
      </c>
    </row>
    <row r="233" spans="1:24" ht="12.75">
      <c r="A233" s="8">
        <v>39948</v>
      </c>
      <c r="B233" s="2">
        <v>135</v>
      </c>
      <c r="D233" s="10">
        <v>0</v>
      </c>
      <c r="E233" s="13">
        <v>0.51</v>
      </c>
      <c r="F233" s="20"/>
      <c r="G233" s="20" t="s">
        <v>35</v>
      </c>
      <c r="H233" s="30">
        <v>1000</v>
      </c>
      <c r="I233" s="13">
        <v>0.63</v>
      </c>
      <c r="J233" s="13">
        <v>0.7</v>
      </c>
      <c r="K233" s="13">
        <v>0.55</v>
      </c>
      <c r="L233" s="13">
        <v>0.5</v>
      </c>
      <c r="M233" s="17">
        <v>0</v>
      </c>
      <c r="N233" s="19">
        <f>(E233-0)*-1</f>
        <v>-0.51</v>
      </c>
      <c r="O233" s="19">
        <f>(0.1-E233)</f>
        <v>-0.41000000000000003</v>
      </c>
      <c r="P233" s="19">
        <f>0.2-E233</f>
        <v>-0.31</v>
      </c>
      <c r="Q233" s="19">
        <f>0.3-E233</f>
        <v>-0.21000000000000002</v>
      </c>
      <c r="R233" s="17">
        <f>0.4-E233</f>
        <v>-0.10999999999999999</v>
      </c>
      <c r="S233" s="19">
        <f>5.95-E233</f>
        <v>5.44</v>
      </c>
      <c r="T233" s="19">
        <f>5.95-E233</f>
        <v>5.44</v>
      </c>
      <c r="U233" s="21">
        <f>3.3-E233</f>
        <v>2.79</v>
      </c>
      <c r="V233" s="50">
        <f>3.1-E233</f>
        <v>2.59</v>
      </c>
      <c r="W233" s="50">
        <f>3.8-E233</f>
        <v>3.29</v>
      </c>
      <c r="X233" s="32">
        <f>3.4-E233</f>
        <v>2.8899999999999997</v>
      </c>
    </row>
    <row r="234" spans="1:24" ht="12.75">
      <c r="A234" s="8">
        <v>39949</v>
      </c>
      <c r="B234" s="2">
        <v>136</v>
      </c>
      <c r="D234" s="10"/>
      <c r="E234" s="13"/>
      <c r="F234" s="20"/>
      <c r="G234" s="20"/>
      <c r="H234" s="30"/>
      <c r="I234" s="13"/>
      <c r="J234" s="13"/>
      <c r="K234" s="13"/>
      <c r="L234" s="13"/>
      <c r="M234" s="17"/>
      <c r="R234" s="17"/>
      <c r="U234" s="21"/>
      <c r="V234" s="50"/>
      <c r="W234" s="50"/>
      <c r="X234" s="32"/>
    </row>
    <row r="235" spans="1:24" ht="12.75">
      <c r="A235" s="8">
        <v>39950</v>
      </c>
      <c r="B235" s="2">
        <v>137</v>
      </c>
      <c r="D235" s="10"/>
      <c r="E235" s="13"/>
      <c r="F235" s="20"/>
      <c r="G235" s="20"/>
      <c r="H235" s="30"/>
      <c r="I235" s="13"/>
      <c r="J235" s="13"/>
      <c r="K235" s="13"/>
      <c r="L235" s="13"/>
      <c r="M235" s="17"/>
      <c r="R235" s="17"/>
      <c r="U235" s="21"/>
      <c r="V235" s="50"/>
      <c r="W235" s="50"/>
      <c r="X235" s="32"/>
    </row>
    <row r="236" spans="1:24" ht="12.75">
      <c r="A236" s="8">
        <v>39951</v>
      </c>
      <c r="B236" s="2">
        <v>138</v>
      </c>
      <c r="D236" s="10"/>
      <c r="E236" s="13"/>
      <c r="F236" s="20"/>
      <c r="G236" s="20"/>
      <c r="H236" s="30"/>
      <c r="I236" s="13"/>
      <c r="J236" s="13"/>
      <c r="K236" s="13"/>
      <c r="L236" s="13"/>
      <c r="M236" s="17"/>
      <c r="R236" s="17"/>
      <c r="U236" s="21"/>
      <c r="V236" s="50"/>
      <c r="W236" s="50"/>
      <c r="X236" s="32"/>
    </row>
    <row r="237" spans="1:24" ht="12.75">
      <c r="A237" s="8">
        <v>39952</v>
      </c>
      <c r="B237" s="2">
        <v>139</v>
      </c>
      <c r="D237" s="10"/>
      <c r="E237" s="13"/>
      <c r="F237" s="20"/>
      <c r="G237" s="20"/>
      <c r="H237" s="30"/>
      <c r="I237" s="13"/>
      <c r="J237" s="13"/>
      <c r="K237" s="13"/>
      <c r="L237" s="13"/>
      <c r="M237" s="17"/>
      <c r="R237" s="17"/>
      <c r="U237" s="21"/>
      <c r="V237" s="50"/>
      <c r="W237" s="50"/>
      <c r="X237" s="32"/>
    </row>
    <row r="238" spans="1:24" ht="12.75">
      <c r="A238" s="8">
        <v>39953</v>
      </c>
      <c r="B238" s="2">
        <v>140</v>
      </c>
      <c r="D238" s="10"/>
      <c r="E238" s="13"/>
      <c r="F238" s="20"/>
      <c r="G238" s="20"/>
      <c r="H238" s="30"/>
      <c r="I238" s="13"/>
      <c r="J238" s="13"/>
      <c r="K238" s="13"/>
      <c r="L238" s="13"/>
      <c r="M238" s="17"/>
      <c r="R238" s="17"/>
      <c r="U238" s="21"/>
      <c r="V238" s="50"/>
      <c r="W238" s="50"/>
      <c r="X238" s="32"/>
    </row>
    <row r="239" spans="1:24" ht="12.75">
      <c r="A239" s="8">
        <v>39954</v>
      </c>
      <c r="B239" s="2">
        <v>141</v>
      </c>
      <c r="D239" s="10"/>
      <c r="E239" s="13"/>
      <c r="F239" s="20"/>
      <c r="G239" s="20"/>
      <c r="H239" s="30"/>
      <c r="I239" s="13"/>
      <c r="J239" s="13"/>
      <c r="K239" s="13"/>
      <c r="L239" s="13"/>
      <c r="M239" s="17"/>
      <c r="R239" s="17"/>
      <c r="U239" s="21"/>
      <c r="V239" s="50"/>
      <c r="W239" s="50"/>
      <c r="X239" s="32"/>
    </row>
    <row r="240" spans="1:24" ht="12.75">
      <c r="A240" s="8">
        <v>39955</v>
      </c>
      <c r="B240" s="2">
        <v>142</v>
      </c>
      <c r="D240" s="10"/>
      <c r="E240" s="13"/>
      <c r="F240" s="20"/>
      <c r="G240" s="20"/>
      <c r="H240" s="30"/>
      <c r="I240" s="13"/>
      <c r="J240" s="13"/>
      <c r="K240" s="13"/>
      <c r="L240" s="13"/>
      <c r="M240" s="17"/>
      <c r="R240" s="17"/>
      <c r="U240" s="21"/>
      <c r="V240" s="50"/>
      <c r="W240" s="50"/>
      <c r="X240" s="32"/>
    </row>
    <row r="241" spans="1:24" ht="12.75">
      <c r="A241" s="8">
        <v>39956</v>
      </c>
      <c r="B241" s="2">
        <v>143</v>
      </c>
      <c r="D241" s="10"/>
      <c r="E241" s="13"/>
      <c r="F241" s="20"/>
      <c r="G241" s="20"/>
      <c r="H241" s="30"/>
      <c r="I241" s="13"/>
      <c r="J241" s="13"/>
      <c r="K241" s="13"/>
      <c r="L241" s="13"/>
      <c r="M241" s="17"/>
      <c r="R241" s="17"/>
      <c r="U241" s="21"/>
      <c r="V241" s="50"/>
      <c r="W241" s="50"/>
      <c r="X241" s="32"/>
    </row>
    <row r="242" spans="1:24" ht="12.75">
      <c r="A242" s="8">
        <v>39957</v>
      </c>
      <c r="B242" s="2">
        <v>144</v>
      </c>
      <c r="D242" s="10"/>
      <c r="E242" s="13"/>
      <c r="F242" s="20"/>
      <c r="G242" s="20"/>
      <c r="H242" s="30"/>
      <c r="I242" s="13"/>
      <c r="J242" s="13"/>
      <c r="K242" s="13"/>
      <c r="L242" s="13"/>
      <c r="M242" s="17"/>
      <c r="R242" s="17"/>
      <c r="U242" s="21"/>
      <c r="V242" s="50"/>
      <c r="W242" s="50"/>
      <c r="X242" s="32"/>
    </row>
    <row r="243" spans="1:24" ht="12.75">
      <c r="A243" s="8">
        <v>39958</v>
      </c>
      <c r="B243" s="2">
        <v>145</v>
      </c>
      <c r="D243" s="10"/>
      <c r="E243" s="13"/>
      <c r="F243" s="20"/>
      <c r="G243" s="20"/>
      <c r="H243" s="30"/>
      <c r="I243" s="13"/>
      <c r="J243" s="13"/>
      <c r="K243" s="13"/>
      <c r="L243" s="13"/>
      <c r="M243" s="17"/>
      <c r="R243" s="17"/>
      <c r="U243" s="21"/>
      <c r="V243" s="50"/>
      <c r="W243" s="50"/>
      <c r="X243" s="32"/>
    </row>
    <row r="244" spans="1:24" ht="12.75">
      <c r="A244" s="8">
        <v>39959</v>
      </c>
      <c r="B244" s="2">
        <v>146</v>
      </c>
      <c r="D244" s="10"/>
      <c r="E244" s="13"/>
      <c r="F244" s="20"/>
      <c r="G244" s="20"/>
      <c r="H244" s="30"/>
      <c r="I244" s="13"/>
      <c r="J244" s="13"/>
      <c r="K244" s="13"/>
      <c r="L244" s="13"/>
      <c r="M244" s="17"/>
      <c r="R244" s="17"/>
      <c r="U244" s="21"/>
      <c r="V244" s="50"/>
      <c r="W244" s="50"/>
      <c r="X244" s="32"/>
    </row>
    <row r="245" spans="1:24" ht="12.75">
      <c r="A245" s="8">
        <v>39960</v>
      </c>
      <c r="B245" s="2">
        <v>147</v>
      </c>
      <c r="D245" s="10"/>
      <c r="E245" s="13"/>
      <c r="F245" s="20"/>
      <c r="G245" s="20"/>
      <c r="H245" s="30"/>
      <c r="I245" s="13"/>
      <c r="J245" s="13"/>
      <c r="K245" s="13"/>
      <c r="L245" s="13"/>
      <c r="M245" s="17"/>
      <c r="R245" s="17"/>
      <c r="U245" s="21"/>
      <c r="V245" s="50"/>
      <c r="W245" s="50"/>
      <c r="X245" s="32"/>
    </row>
    <row r="246" spans="1:24" ht="12.75">
      <c r="A246" s="8">
        <v>39961</v>
      </c>
      <c r="B246" s="2">
        <v>148</v>
      </c>
      <c r="D246" s="10"/>
      <c r="E246" s="13"/>
      <c r="F246" s="20"/>
      <c r="G246" s="20"/>
      <c r="H246" s="30"/>
      <c r="I246" s="13"/>
      <c r="J246" s="13"/>
      <c r="K246" s="13"/>
      <c r="L246" s="13"/>
      <c r="M246" s="17"/>
      <c r="R246" s="17"/>
      <c r="U246" s="21"/>
      <c r="V246" s="50"/>
      <c r="W246" s="50"/>
      <c r="X246" s="32"/>
    </row>
    <row r="247" spans="1:24" ht="12.75">
      <c r="A247" s="8">
        <v>39962</v>
      </c>
      <c r="B247" s="2">
        <v>149</v>
      </c>
      <c r="D247" s="10"/>
      <c r="E247" s="13"/>
      <c r="F247" s="20"/>
      <c r="G247" s="20"/>
      <c r="H247" s="30"/>
      <c r="I247" s="13"/>
      <c r="J247" s="13"/>
      <c r="K247" s="13"/>
      <c r="L247" s="13"/>
      <c r="M247" s="17"/>
      <c r="R247" s="17"/>
      <c r="U247" s="21"/>
      <c r="V247" s="50"/>
      <c r="W247" s="50"/>
      <c r="X247" s="32"/>
    </row>
    <row r="248" spans="1:24" ht="12.75">
      <c r="A248" s="8">
        <v>39963</v>
      </c>
      <c r="B248" s="2">
        <v>150</v>
      </c>
      <c r="D248" s="10"/>
      <c r="E248" s="13"/>
      <c r="F248" s="20"/>
      <c r="G248" s="20"/>
      <c r="H248" s="30"/>
      <c r="I248" s="13"/>
      <c r="J248" s="13"/>
      <c r="K248" s="13"/>
      <c r="L248" s="13"/>
      <c r="M248" s="17"/>
      <c r="R248" s="17"/>
      <c r="U248" s="21"/>
      <c r="V248" s="50"/>
      <c r="W248" s="50"/>
      <c r="X248" s="32"/>
    </row>
    <row r="249" spans="1:24" ht="12.75">
      <c r="A249" s="8">
        <v>39964</v>
      </c>
      <c r="B249" s="2">
        <v>151</v>
      </c>
      <c r="D249" s="10"/>
      <c r="E249" s="13"/>
      <c r="F249" s="20"/>
      <c r="G249" s="20"/>
      <c r="H249" s="30"/>
      <c r="I249" s="13"/>
      <c r="J249" s="13"/>
      <c r="K249" s="13"/>
      <c r="L249" s="13"/>
      <c r="M249" s="17"/>
      <c r="R249" s="17"/>
      <c r="U249" s="21"/>
      <c r="V249" s="50"/>
      <c r="W249" s="50"/>
      <c r="X249" s="32"/>
    </row>
    <row r="250" spans="1:24" ht="12.75">
      <c r="A250" s="8">
        <v>39965</v>
      </c>
      <c r="B250" s="2">
        <v>152</v>
      </c>
      <c r="D250" s="10"/>
      <c r="E250" s="13"/>
      <c r="F250" s="20"/>
      <c r="G250" s="20"/>
      <c r="H250" s="30"/>
      <c r="I250" s="13"/>
      <c r="J250" s="13"/>
      <c r="K250" s="13"/>
      <c r="L250" s="13"/>
      <c r="M250" s="17"/>
      <c r="R250" s="17"/>
      <c r="U250" s="21"/>
      <c r="V250" s="50"/>
      <c r="W250" s="50"/>
      <c r="X250" s="32"/>
    </row>
    <row r="251" spans="1:24" ht="12.75">
      <c r="A251" s="8">
        <v>39966</v>
      </c>
      <c r="B251" s="2">
        <v>153</v>
      </c>
      <c r="D251" s="10"/>
      <c r="E251" s="13"/>
      <c r="F251" s="20"/>
      <c r="G251" s="20"/>
      <c r="H251" s="30"/>
      <c r="I251" s="13"/>
      <c r="J251" s="13"/>
      <c r="K251" s="13"/>
      <c r="L251" s="13"/>
      <c r="M251" s="17"/>
      <c r="R251" s="17"/>
      <c r="U251" s="21"/>
      <c r="V251" s="50"/>
      <c r="W251" s="50"/>
      <c r="X251" s="32"/>
    </row>
    <row r="252" spans="1:24" ht="12.75">
      <c r="A252" s="8">
        <v>39967</v>
      </c>
      <c r="B252" s="2">
        <v>154</v>
      </c>
      <c r="D252" s="10"/>
      <c r="E252" s="13"/>
      <c r="F252" s="20"/>
      <c r="G252" s="20"/>
      <c r="H252" s="30"/>
      <c r="I252" s="13"/>
      <c r="J252" s="13"/>
      <c r="K252" s="13"/>
      <c r="L252" s="13"/>
      <c r="M252" s="17"/>
      <c r="R252" s="17"/>
      <c r="U252" s="21"/>
      <c r="V252" s="50"/>
      <c r="W252" s="50"/>
      <c r="X252" s="32"/>
    </row>
    <row r="253" spans="1:24" ht="12.75">
      <c r="A253" s="8">
        <v>39968</v>
      </c>
      <c r="B253" s="2">
        <v>155</v>
      </c>
      <c r="D253" s="10"/>
      <c r="E253" s="13"/>
      <c r="F253" s="20"/>
      <c r="G253" s="20"/>
      <c r="H253" s="30"/>
      <c r="I253" s="13"/>
      <c r="J253" s="13"/>
      <c r="K253" s="13"/>
      <c r="L253" s="13"/>
      <c r="M253" s="17"/>
      <c r="R253" s="17"/>
      <c r="U253" s="21"/>
      <c r="V253" s="50"/>
      <c r="W253" s="50"/>
      <c r="X253" s="32"/>
    </row>
    <row r="254" spans="1:24" ht="12.75">
      <c r="A254" s="8">
        <v>39969</v>
      </c>
      <c r="B254" s="2">
        <v>156</v>
      </c>
      <c r="D254" s="10"/>
      <c r="E254" s="13"/>
      <c r="F254" s="20"/>
      <c r="G254" s="20"/>
      <c r="H254" s="30"/>
      <c r="I254" s="13"/>
      <c r="J254" s="13"/>
      <c r="K254" s="13"/>
      <c r="L254" s="13"/>
      <c r="M254" s="17"/>
      <c r="R254" s="17"/>
      <c r="U254" s="21"/>
      <c r="V254" s="50"/>
      <c r="W254" s="50"/>
      <c r="X254" s="32"/>
    </row>
    <row r="255" spans="1:24" ht="12.75">
      <c r="A255" s="8">
        <v>39970</v>
      </c>
      <c r="B255" s="2">
        <v>157</v>
      </c>
      <c r="D255" s="10"/>
      <c r="E255" s="13"/>
      <c r="F255" s="20"/>
      <c r="G255" s="20"/>
      <c r="H255" s="30"/>
      <c r="I255" s="13"/>
      <c r="J255" s="13"/>
      <c r="K255" s="13"/>
      <c r="L255" s="13"/>
      <c r="M255" s="17"/>
      <c r="R255" s="17"/>
      <c r="U255" s="21"/>
      <c r="V255" s="50"/>
      <c r="W255" s="50"/>
      <c r="X255" s="32"/>
    </row>
    <row r="256" spans="1:24" ht="12.75">
      <c r="A256" s="8">
        <v>39971</v>
      </c>
      <c r="B256" s="2">
        <v>158</v>
      </c>
      <c r="D256" s="10"/>
      <c r="E256" s="13"/>
      <c r="F256" s="20"/>
      <c r="G256" s="20"/>
      <c r="H256" s="30"/>
      <c r="I256" s="13"/>
      <c r="J256" s="13"/>
      <c r="K256" s="13"/>
      <c r="L256" s="13"/>
      <c r="M256" s="17"/>
      <c r="R256" s="17"/>
      <c r="U256" s="21"/>
      <c r="V256" s="50"/>
      <c r="W256" s="50"/>
      <c r="X256" s="32"/>
    </row>
    <row r="257" spans="1:24" ht="12.75">
      <c r="A257" s="8">
        <v>39972</v>
      </c>
      <c r="B257" s="2">
        <v>159</v>
      </c>
      <c r="D257" s="10"/>
      <c r="E257" s="13"/>
      <c r="F257" s="20"/>
      <c r="G257" s="20"/>
      <c r="H257" s="30"/>
      <c r="I257" s="13"/>
      <c r="J257" s="13"/>
      <c r="K257" s="13"/>
      <c r="L257" s="13"/>
      <c r="M257" s="17"/>
      <c r="R257" s="17"/>
      <c r="U257" s="21"/>
      <c r="V257" s="50"/>
      <c r="W257" s="50"/>
      <c r="X257" s="32"/>
    </row>
    <row r="258" spans="1:24" ht="12.75">
      <c r="A258" s="8">
        <v>39973</v>
      </c>
      <c r="B258" s="2">
        <v>160</v>
      </c>
      <c r="D258" s="10"/>
      <c r="E258" s="13"/>
      <c r="F258" s="20"/>
      <c r="G258" s="20"/>
      <c r="H258" s="30"/>
      <c r="I258" s="13"/>
      <c r="J258" s="13"/>
      <c r="K258" s="13"/>
      <c r="L258" s="13"/>
      <c r="M258" s="17"/>
      <c r="R258" s="17"/>
      <c r="U258" s="21"/>
      <c r="V258" s="50"/>
      <c r="W258" s="50"/>
      <c r="X258" s="32"/>
    </row>
    <row r="259" spans="1:24" ht="12.75">
      <c r="A259" s="8">
        <v>39974</v>
      </c>
      <c r="B259" s="2">
        <v>161</v>
      </c>
      <c r="D259" s="10"/>
      <c r="E259" s="13"/>
      <c r="F259" s="20"/>
      <c r="G259" s="20"/>
      <c r="H259" s="30"/>
      <c r="I259" s="13"/>
      <c r="J259" s="13"/>
      <c r="K259" s="13"/>
      <c r="L259" s="13"/>
      <c r="M259" s="17"/>
      <c r="R259" s="17"/>
      <c r="U259" s="21"/>
      <c r="V259" s="50"/>
      <c r="W259" s="50"/>
      <c r="X259" s="32"/>
    </row>
    <row r="260" spans="1:24" ht="12.75">
      <c r="A260" s="8">
        <v>39975</v>
      </c>
      <c r="B260" s="2">
        <v>162</v>
      </c>
      <c r="D260" s="10"/>
      <c r="E260" s="13"/>
      <c r="F260" s="20"/>
      <c r="G260" s="20"/>
      <c r="H260" s="30"/>
      <c r="I260" s="13"/>
      <c r="J260" s="13"/>
      <c r="K260" s="13"/>
      <c r="L260" s="13"/>
      <c r="M260" s="17"/>
      <c r="R260" s="17"/>
      <c r="U260" s="21"/>
      <c r="V260" s="50"/>
      <c r="W260" s="50"/>
      <c r="X260" s="32"/>
    </row>
    <row r="261" spans="1:24" ht="12.75">
      <c r="A261" s="8">
        <v>39976</v>
      </c>
      <c r="B261" s="2">
        <v>163</v>
      </c>
      <c r="D261" s="10"/>
      <c r="E261" s="13"/>
      <c r="F261" s="20"/>
      <c r="G261" s="20"/>
      <c r="H261" s="30"/>
      <c r="I261" s="13"/>
      <c r="J261" s="13"/>
      <c r="K261" s="13"/>
      <c r="L261" s="13"/>
      <c r="M261" s="17"/>
      <c r="R261" s="17"/>
      <c r="U261" s="21"/>
      <c r="V261" s="50"/>
      <c r="W261" s="50"/>
      <c r="X261" s="32"/>
    </row>
    <row r="262" spans="1:24" ht="12.75">
      <c r="A262" s="8">
        <v>39977</v>
      </c>
      <c r="B262" s="2">
        <v>164</v>
      </c>
      <c r="D262" s="10"/>
      <c r="E262" s="13"/>
      <c r="F262" s="20"/>
      <c r="G262" s="20"/>
      <c r="H262" s="30"/>
      <c r="I262" s="13"/>
      <c r="J262" s="13"/>
      <c r="K262" s="13"/>
      <c r="L262" s="13"/>
      <c r="M262" s="17"/>
      <c r="R262" s="17"/>
      <c r="U262" s="21"/>
      <c r="V262" s="50"/>
      <c r="W262" s="50"/>
      <c r="X262" s="32"/>
    </row>
    <row r="263" spans="1:24" ht="12.75">
      <c r="A263" s="8">
        <v>39978</v>
      </c>
      <c r="B263" s="2">
        <v>165</v>
      </c>
      <c r="D263" s="10"/>
      <c r="E263" s="13"/>
      <c r="F263" s="20"/>
      <c r="G263" s="20"/>
      <c r="H263" s="30"/>
      <c r="I263" s="13"/>
      <c r="J263" s="13"/>
      <c r="K263" s="13"/>
      <c r="L263" s="13"/>
      <c r="M263" s="17"/>
      <c r="R263" s="17"/>
      <c r="U263" s="21"/>
      <c r="V263" s="50"/>
      <c r="W263" s="50"/>
      <c r="X263" s="32"/>
    </row>
    <row r="264" spans="1:24" ht="12.75">
      <c r="A264" s="8">
        <v>39979</v>
      </c>
      <c r="B264" s="2">
        <v>166</v>
      </c>
      <c r="D264" s="10"/>
      <c r="E264" s="13"/>
      <c r="F264" s="20"/>
      <c r="G264" s="20"/>
      <c r="H264" s="30"/>
      <c r="I264" s="13"/>
      <c r="J264" s="13"/>
      <c r="K264" s="13"/>
      <c r="L264" s="13"/>
      <c r="M264" s="17"/>
      <c r="R264" s="17"/>
      <c r="U264" s="21"/>
      <c r="V264" s="50"/>
      <c r="W264" s="50"/>
      <c r="X264" s="32"/>
    </row>
    <row r="265" spans="1:24" ht="12.75">
      <c r="A265" s="8">
        <v>39980</v>
      </c>
      <c r="B265" s="2">
        <v>167</v>
      </c>
      <c r="D265" s="10"/>
      <c r="E265" s="13"/>
      <c r="F265" s="20"/>
      <c r="G265" s="20"/>
      <c r="H265" s="30"/>
      <c r="I265" s="13"/>
      <c r="J265" s="13"/>
      <c r="K265" s="13"/>
      <c r="L265" s="13"/>
      <c r="M265" s="17"/>
      <c r="R265" s="17"/>
      <c r="U265" s="21"/>
      <c r="V265" s="50"/>
      <c r="W265" s="50"/>
      <c r="X265" s="32"/>
    </row>
    <row r="266" spans="1:24" ht="12.75">
      <c r="A266" s="8">
        <v>39981</v>
      </c>
      <c r="B266" s="2">
        <v>168</v>
      </c>
      <c r="D266" s="10"/>
      <c r="E266" s="13"/>
      <c r="F266" s="20"/>
      <c r="G266" s="20"/>
      <c r="H266" s="30"/>
      <c r="I266" s="13"/>
      <c r="J266" s="13"/>
      <c r="K266" s="13"/>
      <c r="L266" s="13"/>
      <c r="M266" s="17"/>
      <c r="R266" s="17"/>
      <c r="U266" s="21"/>
      <c r="V266" s="50"/>
      <c r="W266" s="50"/>
      <c r="X266" s="32"/>
    </row>
    <row r="267" spans="1:24" ht="12.75">
      <c r="A267" s="8">
        <v>39982</v>
      </c>
      <c r="B267" s="2">
        <v>169</v>
      </c>
      <c r="D267" s="10"/>
      <c r="E267" s="13"/>
      <c r="F267" s="20"/>
      <c r="G267" s="20"/>
      <c r="H267" s="30"/>
      <c r="I267" s="13"/>
      <c r="J267" s="13"/>
      <c r="K267" s="13"/>
      <c r="L267" s="13"/>
      <c r="M267" s="17"/>
      <c r="R267" s="17"/>
      <c r="U267" s="21"/>
      <c r="V267" s="50"/>
      <c r="W267" s="50"/>
      <c r="X267" s="32"/>
    </row>
    <row r="268" spans="1:24" ht="12.75">
      <c r="A268" s="8">
        <v>39983</v>
      </c>
      <c r="B268" s="2">
        <v>170</v>
      </c>
      <c r="D268" s="10"/>
      <c r="E268" s="13"/>
      <c r="F268" s="20"/>
      <c r="G268" s="20"/>
      <c r="H268" s="30"/>
      <c r="I268" s="13"/>
      <c r="J268" s="13"/>
      <c r="K268" s="13"/>
      <c r="L268" s="13"/>
      <c r="M268" s="17"/>
      <c r="R268" s="17"/>
      <c r="U268" s="21"/>
      <c r="V268" s="50"/>
      <c r="W268" s="50"/>
      <c r="X268" s="32"/>
    </row>
    <row r="269" spans="1:24" ht="12.75">
      <c r="A269" s="8">
        <v>39984</v>
      </c>
      <c r="B269" s="2">
        <v>171</v>
      </c>
      <c r="D269" s="10"/>
      <c r="E269" s="13"/>
      <c r="F269" s="20"/>
      <c r="G269" s="20"/>
      <c r="H269" s="30"/>
      <c r="I269" s="13"/>
      <c r="J269" s="13"/>
      <c r="K269" s="13"/>
      <c r="L269" s="13"/>
      <c r="M269" s="17"/>
      <c r="R269" s="17"/>
      <c r="U269" s="21"/>
      <c r="V269" s="50"/>
      <c r="W269" s="50"/>
      <c r="X269" s="32"/>
    </row>
    <row r="270" spans="1:24" ht="12.75">
      <c r="A270" s="8">
        <v>39985</v>
      </c>
      <c r="B270" s="2">
        <v>172</v>
      </c>
      <c r="D270" s="10"/>
      <c r="E270" s="13"/>
      <c r="F270" s="20"/>
      <c r="G270" s="20"/>
      <c r="H270" s="30"/>
      <c r="I270" s="13"/>
      <c r="J270" s="13"/>
      <c r="K270" s="13"/>
      <c r="L270" s="13"/>
      <c r="M270" s="17"/>
      <c r="R270" s="17"/>
      <c r="V270" s="13"/>
      <c r="W270" s="13"/>
      <c r="X270" s="17"/>
    </row>
    <row r="271" spans="1:24" ht="12.75">
      <c r="A271" s="8">
        <v>39986</v>
      </c>
      <c r="B271" s="2">
        <v>173</v>
      </c>
      <c r="D271" s="10"/>
      <c r="E271" s="13"/>
      <c r="F271" s="20"/>
      <c r="G271" s="20"/>
      <c r="H271" s="30"/>
      <c r="I271" s="13"/>
      <c r="J271" s="13"/>
      <c r="K271" s="13"/>
      <c r="L271" s="13"/>
      <c r="M271" s="17"/>
      <c r="R271" s="17"/>
      <c r="V271" s="13"/>
      <c r="W271" s="13"/>
      <c r="X271" s="17"/>
    </row>
    <row r="272" spans="1:24" ht="12.75">
      <c r="A272" s="8">
        <v>39987</v>
      </c>
      <c r="B272" s="2">
        <v>174</v>
      </c>
      <c r="D272" s="10"/>
      <c r="E272" s="13"/>
      <c r="F272" s="20"/>
      <c r="G272" s="20"/>
      <c r="H272" s="30"/>
      <c r="I272" s="13"/>
      <c r="J272" s="13"/>
      <c r="K272" s="13"/>
      <c r="L272" s="13"/>
      <c r="M272" s="17"/>
      <c r="R272" s="17"/>
      <c r="V272" s="13"/>
      <c r="W272" s="13"/>
      <c r="X272" s="17"/>
    </row>
    <row r="273" spans="1:24" ht="12.75">
      <c r="A273" s="8">
        <v>39988</v>
      </c>
      <c r="B273" s="2">
        <v>175</v>
      </c>
      <c r="D273" s="10"/>
      <c r="E273" s="13"/>
      <c r="F273" s="20"/>
      <c r="G273" s="20"/>
      <c r="H273" s="30"/>
      <c r="I273" s="13"/>
      <c r="J273" s="13"/>
      <c r="K273" s="13"/>
      <c r="L273" s="13"/>
      <c r="M273" s="17"/>
      <c r="R273" s="17"/>
      <c r="V273" s="13"/>
      <c r="W273" s="13"/>
      <c r="X273" s="17"/>
    </row>
    <row r="274" spans="1:24" ht="12.75">
      <c r="A274" s="8">
        <v>39989</v>
      </c>
      <c r="B274" s="2">
        <v>176</v>
      </c>
      <c r="D274" s="10"/>
      <c r="E274" s="13"/>
      <c r="F274" s="20"/>
      <c r="G274" s="20"/>
      <c r="H274" s="30"/>
      <c r="I274" s="13"/>
      <c r="J274" s="13"/>
      <c r="K274" s="13"/>
      <c r="L274" s="13"/>
      <c r="M274" s="17"/>
      <c r="R274" s="17"/>
      <c r="V274" s="13"/>
      <c r="W274" s="13"/>
      <c r="X274" s="17"/>
    </row>
    <row r="275" spans="1:24" ht="12.75">
      <c r="A275" s="8">
        <v>39990</v>
      </c>
      <c r="B275" s="2">
        <v>177</v>
      </c>
      <c r="D275" s="10"/>
      <c r="E275" s="13"/>
      <c r="F275" s="20"/>
      <c r="G275" s="20"/>
      <c r="H275" s="30"/>
      <c r="I275" s="13"/>
      <c r="J275" s="13"/>
      <c r="K275" s="13"/>
      <c r="L275" s="13"/>
      <c r="M275" s="17"/>
      <c r="R275" s="17"/>
      <c r="V275" s="13"/>
      <c r="W275" s="13"/>
      <c r="X275" s="17"/>
    </row>
    <row r="276" spans="1:24" ht="12.75">
      <c r="A276" s="8">
        <v>39991</v>
      </c>
      <c r="B276" s="2">
        <v>178</v>
      </c>
      <c r="D276" s="10"/>
      <c r="E276" s="13"/>
      <c r="F276" s="20"/>
      <c r="G276" s="20"/>
      <c r="H276" s="30"/>
      <c r="I276" s="13"/>
      <c r="J276" s="13"/>
      <c r="K276" s="13"/>
      <c r="L276" s="13"/>
      <c r="M276" s="17"/>
      <c r="R276" s="17"/>
      <c r="V276" s="13"/>
      <c r="W276" s="13"/>
      <c r="X276" s="17"/>
    </row>
    <row r="277" spans="1:24" ht="12.75">
      <c r="A277" s="8">
        <v>39992</v>
      </c>
      <c r="B277" s="2">
        <v>179</v>
      </c>
      <c r="D277" s="10"/>
      <c r="E277" s="13"/>
      <c r="F277" s="20"/>
      <c r="G277" s="20"/>
      <c r="H277" s="30"/>
      <c r="I277" s="13"/>
      <c r="J277" s="13"/>
      <c r="K277" s="13"/>
      <c r="L277" s="13"/>
      <c r="M277" s="17"/>
      <c r="R277" s="17"/>
      <c r="V277" s="13"/>
      <c r="W277" s="13"/>
      <c r="X277" s="17"/>
    </row>
    <row r="278" spans="1:24" ht="12.75">
      <c r="A278" s="8">
        <v>39993</v>
      </c>
      <c r="B278" s="2">
        <v>180</v>
      </c>
      <c r="D278" s="10"/>
      <c r="E278" s="13"/>
      <c r="F278" s="20"/>
      <c r="G278" s="20"/>
      <c r="H278" s="30"/>
      <c r="I278" s="13"/>
      <c r="J278" s="13"/>
      <c r="K278" s="13"/>
      <c r="L278" s="13"/>
      <c r="M278" s="17"/>
      <c r="R278" s="17"/>
      <c r="V278" s="13"/>
      <c r="W278" s="13"/>
      <c r="X278" s="17"/>
    </row>
    <row r="279" spans="1:24" ht="12.75">
      <c r="A279" s="8">
        <v>39994</v>
      </c>
      <c r="B279" s="2">
        <v>181</v>
      </c>
      <c r="D279" s="10"/>
      <c r="E279" s="13"/>
      <c r="F279" s="20"/>
      <c r="G279" s="20"/>
      <c r="H279" s="30"/>
      <c r="I279" s="13"/>
      <c r="J279" s="13"/>
      <c r="K279" s="13"/>
      <c r="L279" s="13"/>
      <c r="M279" s="17"/>
      <c r="R279" s="17"/>
      <c r="V279" s="13"/>
      <c r="W279" s="13"/>
      <c r="X279" s="17"/>
    </row>
    <row r="280" spans="1:24" ht="12.75">
      <c r="A280" s="8"/>
      <c r="D280" s="10"/>
      <c r="E280" s="13"/>
      <c r="F280" s="20"/>
      <c r="G280" s="20"/>
      <c r="H280" s="30"/>
      <c r="I280" s="13"/>
      <c r="J280" s="13"/>
      <c r="K280" s="13"/>
      <c r="L280" s="13"/>
      <c r="M280" s="17"/>
      <c r="V280" s="13"/>
      <c r="W280" s="13"/>
      <c r="X280" s="17"/>
    </row>
    <row r="281" spans="1:24" ht="12.75">
      <c r="A281" s="8"/>
      <c r="D281" s="10"/>
      <c r="E281" s="13"/>
      <c r="F281" s="20"/>
      <c r="G281" s="20"/>
      <c r="H281" s="30"/>
      <c r="I281" s="13"/>
      <c r="J281" s="13"/>
      <c r="K281" s="13"/>
      <c r="L281" s="13"/>
      <c r="M281" s="17"/>
      <c r="V281" s="13"/>
      <c r="W281" s="13"/>
      <c r="X281" s="17"/>
    </row>
    <row r="282" spans="1:24" ht="12.75">
      <c r="A282" s="8"/>
      <c r="D282" s="10"/>
      <c r="E282" s="13"/>
      <c r="F282" s="20"/>
      <c r="G282" s="20"/>
      <c r="H282" s="30"/>
      <c r="I282" s="13"/>
      <c r="J282" s="13"/>
      <c r="K282" s="13"/>
      <c r="L282" s="13"/>
      <c r="M282" s="17"/>
      <c r="V282" s="13"/>
      <c r="W282" s="13"/>
      <c r="X282" s="17"/>
    </row>
    <row r="283" spans="1:24" ht="12.75">
      <c r="A283" s="8"/>
      <c r="D283" s="10"/>
      <c r="E283" s="13"/>
      <c r="F283" s="20"/>
      <c r="G283" s="20"/>
      <c r="H283" s="30"/>
      <c r="I283" s="13"/>
      <c r="J283" s="13"/>
      <c r="K283" s="13"/>
      <c r="L283" s="13"/>
      <c r="M283" s="17"/>
      <c r="V283" s="13"/>
      <c r="W283" s="13"/>
      <c r="X283" s="17"/>
    </row>
    <row r="284" spans="1:24" ht="12.75">
      <c r="A284" s="8"/>
      <c r="D284" s="10"/>
      <c r="E284" s="13"/>
      <c r="F284" s="20"/>
      <c r="G284" s="20"/>
      <c r="H284" s="30"/>
      <c r="I284" s="13"/>
      <c r="J284" s="13"/>
      <c r="K284" s="13"/>
      <c r="L284" s="13"/>
      <c r="M284" s="17"/>
      <c r="V284" s="13"/>
      <c r="W284" s="13"/>
      <c r="X284" s="17"/>
    </row>
    <row r="285" spans="1:24" ht="12.75">
      <c r="A285" s="8"/>
      <c r="D285" s="10"/>
      <c r="E285" s="13"/>
      <c r="F285" s="20"/>
      <c r="G285" s="20"/>
      <c r="H285" s="30"/>
      <c r="I285" s="13"/>
      <c r="J285" s="13"/>
      <c r="K285" s="13"/>
      <c r="L285" s="13"/>
      <c r="M285" s="17"/>
      <c r="V285" s="13"/>
      <c r="W285" s="13"/>
      <c r="X285" s="17"/>
    </row>
    <row r="286" spans="1:24" ht="12.75">
      <c r="A286" s="8"/>
      <c r="D286" s="10"/>
      <c r="E286" s="13"/>
      <c r="F286" s="20"/>
      <c r="G286" s="20"/>
      <c r="H286" s="30"/>
      <c r="I286" s="13"/>
      <c r="J286" s="13"/>
      <c r="K286" s="13"/>
      <c r="L286" s="13"/>
      <c r="M286" s="17"/>
      <c r="V286" s="13"/>
      <c r="W286" s="13"/>
      <c r="X286" s="17"/>
    </row>
    <row r="287" spans="1:24" ht="12.75">
      <c r="A287" s="8"/>
      <c r="D287" s="10"/>
      <c r="E287" s="13"/>
      <c r="F287" s="20"/>
      <c r="G287" s="20"/>
      <c r="H287" s="30"/>
      <c r="I287" s="13"/>
      <c r="J287" s="13"/>
      <c r="K287" s="13"/>
      <c r="L287" s="13"/>
      <c r="M287" s="17"/>
      <c r="V287" s="13"/>
      <c r="W287" s="13"/>
      <c r="X287" s="17"/>
    </row>
    <row r="288" spans="1:24" ht="12.75">
      <c r="A288" s="8"/>
      <c r="D288" s="10"/>
      <c r="E288" s="13"/>
      <c r="F288" s="20"/>
      <c r="G288" s="20"/>
      <c r="H288" s="30"/>
      <c r="I288" s="13"/>
      <c r="J288" s="13"/>
      <c r="K288" s="13"/>
      <c r="L288" s="13"/>
      <c r="M288" s="17"/>
      <c r="V288" s="13"/>
      <c r="W288" s="13"/>
      <c r="X288" s="17"/>
    </row>
    <row r="289" spans="1:24" ht="12.75">
      <c r="A289" s="8"/>
      <c r="D289" s="10"/>
      <c r="E289" s="13"/>
      <c r="F289" s="20"/>
      <c r="G289" s="20"/>
      <c r="H289" s="30"/>
      <c r="I289" s="13"/>
      <c r="J289" s="13"/>
      <c r="K289" s="13"/>
      <c r="L289" s="13"/>
      <c r="M289" s="17"/>
      <c r="V289" s="13"/>
      <c r="W289" s="13"/>
      <c r="X289" s="17"/>
    </row>
    <row r="290" spans="1:24" ht="12.75">
      <c r="A290" s="8"/>
      <c r="D290" s="10"/>
      <c r="E290" s="13"/>
      <c r="F290" s="20"/>
      <c r="G290" s="20"/>
      <c r="H290" s="30"/>
      <c r="I290" s="13"/>
      <c r="J290" s="13"/>
      <c r="K290" s="13"/>
      <c r="L290" s="13"/>
      <c r="M290" s="17"/>
      <c r="V290" s="13"/>
      <c r="W290" s="13"/>
      <c r="X290" s="17"/>
    </row>
    <row r="291" spans="1:24" ht="12.75">
      <c r="A291" s="8"/>
      <c r="D291" s="10"/>
      <c r="E291" s="13"/>
      <c r="F291" s="20"/>
      <c r="G291" s="20"/>
      <c r="H291" s="30"/>
      <c r="I291" s="13"/>
      <c r="J291" s="13"/>
      <c r="K291" s="13"/>
      <c r="L291" s="13"/>
      <c r="M291" s="17"/>
      <c r="V291" s="13"/>
      <c r="W291" s="13"/>
      <c r="X291" s="17"/>
    </row>
    <row r="292" spans="1:24" ht="12.75">
      <c r="A292" s="8"/>
      <c r="D292" s="10"/>
      <c r="E292" s="13"/>
      <c r="F292" s="20"/>
      <c r="G292" s="20"/>
      <c r="H292" s="30"/>
      <c r="I292" s="13"/>
      <c r="J292" s="13"/>
      <c r="K292" s="13"/>
      <c r="L292" s="13"/>
      <c r="M292" s="17"/>
      <c r="V292" s="13"/>
      <c r="W292" s="13"/>
      <c r="X292" s="17"/>
    </row>
    <row r="293" spans="1:24" ht="12.75">
      <c r="A293" s="8"/>
      <c r="D293" s="10"/>
      <c r="E293" s="13"/>
      <c r="F293" s="20"/>
      <c r="G293" s="20"/>
      <c r="H293" s="30"/>
      <c r="I293" s="13"/>
      <c r="J293" s="13"/>
      <c r="K293" s="13"/>
      <c r="L293" s="13"/>
      <c r="M293" s="17"/>
      <c r="V293" s="13"/>
      <c r="W293" s="13"/>
      <c r="X293" s="17"/>
    </row>
    <row r="294" spans="1:24" ht="12.75">
      <c r="A294" s="8"/>
      <c r="D294" s="10"/>
      <c r="E294" s="13"/>
      <c r="F294" s="20"/>
      <c r="G294" s="20"/>
      <c r="H294" s="30"/>
      <c r="I294" s="13"/>
      <c r="J294" s="13"/>
      <c r="K294" s="13"/>
      <c r="L294" s="13"/>
      <c r="M294" s="17"/>
      <c r="V294" s="13"/>
      <c r="W294" s="13"/>
      <c r="X294" s="17"/>
    </row>
    <row r="295" spans="1:24" ht="12.75">
      <c r="A295" s="8"/>
      <c r="D295" s="10"/>
      <c r="E295" s="13"/>
      <c r="F295" s="20"/>
      <c r="G295" s="20"/>
      <c r="H295" s="30"/>
      <c r="I295" s="13"/>
      <c r="J295" s="13"/>
      <c r="K295" s="13"/>
      <c r="L295" s="13"/>
      <c r="M295" s="17"/>
      <c r="V295" s="13"/>
      <c r="W295" s="13"/>
      <c r="X295" s="17"/>
    </row>
    <row r="296" spans="1:24" ht="12.75">
      <c r="A296" s="8"/>
      <c r="D296" s="10"/>
      <c r="E296" s="13"/>
      <c r="F296" s="20"/>
      <c r="G296" s="20"/>
      <c r="H296" s="30"/>
      <c r="I296" s="13"/>
      <c r="J296" s="13"/>
      <c r="K296" s="13"/>
      <c r="L296" s="13"/>
      <c r="M296" s="17"/>
      <c r="V296" s="13"/>
      <c r="W296" s="13"/>
      <c r="X296" s="17"/>
    </row>
    <row r="297" spans="1:24" ht="12.75">
      <c r="A297" s="8"/>
      <c r="D297" s="10"/>
      <c r="E297" s="13"/>
      <c r="F297" s="20"/>
      <c r="G297" s="20"/>
      <c r="H297" s="30"/>
      <c r="I297" s="13"/>
      <c r="J297" s="13"/>
      <c r="K297" s="13"/>
      <c r="L297" s="13"/>
      <c r="M297" s="17"/>
      <c r="V297" s="13"/>
      <c r="W297" s="13"/>
      <c r="X297" s="17"/>
    </row>
    <row r="298" spans="1:24" ht="12.75">
      <c r="A298" s="8"/>
      <c r="D298" s="10"/>
      <c r="E298" s="13"/>
      <c r="F298" s="20"/>
      <c r="G298" s="20"/>
      <c r="H298" s="30"/>
      <c r="I298" s="13"/>
      <c r="J298" s="13"/>
      <c r="K298" s="13"/>
      <c r="L298" s="13"/>
      <c r="M298" s="17"/>
      <c r="V298" s="13"/>
      <c r="W298" s="13"/>
      <c r="X298" s="17"/>
    </row>
    <row r="299" spans="1:24" ht="12.75">
      <c r="A299" s="8"/>
      <c r="D299" s="10"/>
      <c r="E299" s="13"/>
      <c r="F299" s="20"/>
      <c r="G299" s="20"/>
      <c r="H299" s="30"/>
      <c r="I299" s="13"/>
      <c r="J299" s="13"/>
      <c r="K299" s="13"/>
      <c r="L299" s="13"/>
      <c r="M299" s="17"/>
      <c r="V299" s="13"/>
      <c r="W299" s="13"/>
      <c r="X299" s="17"/>
    </row>
    <row r="300" spans="1:24" ht="12.75">
      <c r="A300" s="8"/>
      <c r="D300" s="10"/>
      <c r="E300" s="13"/>
      <c r="F300" s="20"/>
      <c r="G300" s="20"/>
      <c r="H300" s="30"/>
      <c r="I300" s="13"/>
      <c r="J300" s="13"/>
      <c r="K300" s="13"/>
      <c r="L300" s="13"/>
      <c r="M300" s="17"/>
      <c r="V300" s="13"/>
      <c r="W300" s="13"/>
      <c r="X300" s="17"/>
    </row>
    <row r="301" spans="1:24" ht="12.75">
      <c r="A301" s="8"/>
      <c r="D301" s="10"/>
      <c r="E301" s="13"/>
      <c r="F301" s="20"/>
      <c r="G301" s="20"/>
      <c r="H301" s="30"/>
      <c r="I301" s="13"/>
      <c r="J301" s="13"/>
      <c r="K301" s="13"/>
      <c r="L301" s="13"/>
      <c r="M301" s="17"/>
      <c r="V301" s="13"/>
      <c r="W301" s="13"/>
      <c r="X301" s="17"/>
    </row>
    <row r="302" spans="1:24" ht="12.75">
      <c r="A302" s="8"/>
      <c r="D302" s="10"/>
      <c r="E302" s="13"/>
      <c r="F302" s="20"/>
      <c r="G302" s="20"/>
      <c r="H302" s="30"/>
      <c r="I302" s="13"/>
      <c r="J302" s="13"/>
      <c r="K302" s="13"/>
      <c r="L302" s="13"/>
      <c r="M302" s="17"/>
      <c r="V302" s="13"/>
      <c r="W302" s="13"/>
      <c r="X302" s="17"/>
    </row>
    <row r="303" spans="1:24" ht="12.75">
      <c r="A303" s="8"/>
      <c r="D303" s="10"/>
      <c r="E303" s="13"/>
      <c r="F303" s="20"/>
      <c r="G303" s="20"/>
      <c r="H303" s="30"/>
      <c r="I303" s="13"/>
      <c r="J303" s="13"/>
      <c r="K303" s="13"/>
      <c r="L303" s="13"/>
      <c r="M303" s="17"/>
      <c r="V303" s="13"/>
      <c r="W303" s="13"/>
      <c r="X303" s="17"/>
    </row>
    <row r="304" spans="1:24" ht="12.75">
      <c r="A304" s="8"/>
      <c r="D304" s="10"/>
      <c r="E304" s="13"/>
      <c r="F304" s="20"/>
      <c r="G304" s="20"/>
      <c r="H304" s="30"/>
      <c r="I304" s="13"/>
      <c r="J304" s="13"/>
      <c r="K304" s="13"/>
      <c r="L304" s="13"/>
      <c r="M304" s="17"/>
      <c r="V304" s="13"/>
      <c r="W304" s="13"/>
      <c r="X304" s="17"/>
    </row>
    <row r="305" spans="1:24" ht="12.75">
      <c r="A305" s="8"/>
      <c r="D305" s="10"/>
      <c r="E305" s="13"/>
      <c r="F305" s="20"/>
      <c r="G305" s="20"/>
      <c r="H305" s="30"/>
      <c r="I305" s="13"/>
      <c r="J305" s="13"/>
      <c r="K305" s="13"/>
      <c r="L305" s="13"/>
      <c r="M305" s="17"/>
      <c r="V305" s="13"/>
      <c r="W305" s="13"/>
      <c r="X305" s="17"/>
    </row>
    <row r="306" spans="1:24" ht="12.75">
      <c r="A306" s="8"/>
      <c r="D306" s="10"/>
      <c r="E306" s="13"/>
      <c r="F306" s="20"/>
      <c r="G306" s="20"/>
      <c r="H306" s="30"/>
      <c r="I306" s="13"/>
      <c r="J306" s="13"/>
      <c r="K306" s="13"/>
      <c r="L306" s="13"/>
      <c r="M306" s="17"/>
      <c r="V306" s="13"/>
      <c r="W306" s="13"/>
      <c r="X306" s="17"/>
    </row>
    <row r="307" spans="1:24" ht="12.75">
      <c r="A307" s="8"/>
      <c r="D307" s="10"/>
      <c r="E307" s="13"/>
      <c r="F307" s="20"/>
      <c r="G307" s="20"/>
      <c r="H307" s="30"/>
      <c r="I307" s="13"/>
      <c r="J307" s="13"/>
      <c r="K307" s="13"/>
      <c r="L307" s="13"/>
      <c r="M307" s="17"/>
      <c r="V307" s="13"/>
      <c r="W307" s="13"/>
      <c r="X307" s="17"/>
    </row>
    <row r="308" spans="1:24" ht="12.75">
      <c r="A308" s="8"/>
      <c r="D308" s="10"/>
      <c r="E308" s="13"/>
      <c r="F308" s="20"/>
      <c r="G308" s="20"/>
      <c r="H308" s="30"/>
      <c r="I308" s="13"/>
      <c r="J308" s="13"/>
      <c r="K308" s="13"/>
      <c r="L308" s="13"/>
      <c r="M308" s="17"/>
      <c r="V308" s="13"/>
      <c r="W308" s="13"/>
      <c r="X308" s="17"/>
    </row>
    <row r="309" spans="1:24" ht="12.75">
      <c r="A309" s="8"/>
      <c r="D309" s="10"/>
      <c r="E309" s="13"/>
      <c r="F309" s="20"/>
      <c r="G309" s="20"/>
      <c r="H309" s="30"/>
      <c r="I309" s="13"/>
      <c r="J309" s="13"/>
      <c r="K309" s="13"/>
      <c r="L309" s="13"/>
      <c r="M309" s="17"/>
      <c r="V309" s="13"/>
      <c r="W309" s="13"/>
      <c r="X309" s="17"/>
    </row>
    <row r="310" spans="1:24" ht="12.75">
      <c r="A310" s="8"/>
      <c r="D310" s="10"/>
      <c r="E310" s="13"/>
      <c r="F310" s="20"/>
      <c r="G310" s="20"/>
      <c r="H310" s="30"/>
      <c r="I310" s="13"/>
      <c r="J310" s="13"/>
      <c r="K310" s="13"/>
      <c r="L310" s="13"/>
      <c r="M310" s="17"/>
      <c r="V310" s="13"/>
      <c r="W310" s="13"/>
      <c r="X310" s="17"/>
    </row>
    <row r="311" spans="1:24" ht="12.75">
      <c r="A311" s="8"/>
      <c r="D311" s="10"/>
      <c r="E311" s="13"/>
      <c r="F311" s="20"/>
      <c r="G311" s="20"/>
      <c r="H311" s="30"/>
      <c r="I311" s="13"/>
      <c r="J311" s="13"/>
      <c r="K311" s="13"/>
      <c r="L311" s="13"/>
      <c r="M311" s="17"/>
      <c r="V311" s="13"/>
      <c r="W311" s="13"/>
      <c r="X311" s="17"/>
    </row>
    <row r="312" spans="1:24" ht="12.75">
      <c r="A312" s="8"/>
      <c r="D312" s="10"/>
      <c r="E312" s="13"/>
      <c r="F312" s="20"/>
      <c r="G312" s="20"/>
      <c r="H312" s="30"/>
      <c r="I312" s="13"/>
      <c r="J312" s="13"/>
      <c r="K312" s="13"/>
      <c r="L312" s="13"/>
      <c r="M312" s="17"/>
      <c r="V312" s="13"/>
      <c r="W312" s="13"/>
      <c r="X312" s="17"/>
    </row>
    <row r="313" spans="1:24" ht="12.75">
      <c r="A313" s="8"/>
      <c r="D313" s="10"/>
      <c r="E313" s="13"/>
      <c r="F313" s="20"/>
      <c r="G313" s="20"/>
      <c r="H313" s="30"/>
      <c r="I313" s="13"/>
      <c r="J313" s="13"/>
      <c r="K313" s="13"/>
      <c r="L313" s="13"/>
      <c r="M313" s="17"/>
      <c r="V313" s="13"/>
      <c r="W313" s="13"/>
      <c r="X313" s="17"/>
    </row>
    <row r="314" spans="1:24" ht="12.75">
      <c r="A314" s="8"/>
      <c r="D314" s="10"/>
      <c r="E314" s="13"/>
      <c r="F314" s="20"/>
      <c r="G314" s="20"/>
      <c r="H314" s="30"/>
      <c r="I314" s="13"/>
      <c r="J314" s="13"/>
      <c r="K314" s="13"/>
      <c r="L314" s="13"/>
      <c r="M314" s="17"/>
      <c r="V314" s="13"/>
      <c r="W314" s="13"/>
      <c r="X314" s="17"/>
    </row>
    <row r="315" spans="1:24" ht="12.75">
      <c r="A315" s="8"/>
      <c r="D315" s="10"/>
      <c r="E315" s="13"/>
      <c r="F315" s="20"/>
      <c r="G315" s="20"/>
      <c r="H315" s="30"/>
      <c r="I315" s="13"/>
      <c r="J315" s="13"/>
      <c r="K315" s="13"/>
      <c r="L315" s="13"/>
      <c r="M315" s="17"/>
      <c r="V315" s="13"/>
      <c r="W315" s="13"/>
      <c r="X315" s="17"/>
    </row>
    <row r="316" spans="1:24" ht="12.75">
      <c r="A316" s="8"/>
      <c r="D316" s="10"/>
      <c r="E316" s="13"/>
      <c r="F316" s="20"/>
      <c r="G316" s="20"/>
      <c r="H316" s="30"/>
      <c r="I316" s="13"/>
      <c r="J316" s="13"/>
      <c r="K316" s="13"/>
      <c r="L316" s="13"/>
      <c r="M316" s="17"/>
      <c r="V316" s="13"/>
      <c r="W316" s="13"/>
      <c r="X316" s="17"/>
    </row>
    <row r="317" spans="1:24" ht="12.75">
      <c r="A317" s="8"/>
      <c r="D317" s="10"/>
      <c r="E317" s="13"/>
      <c r="F317" s="20"/>
      <c r="G317" s="20"/>
      <c r="H317" s="30"/>
      <c r="I317" s="13"/>
      <c r="J317" s="13"/>
      <c r="K317" s="13"/>
      <c r="L317" s="13"/>
      <c r="M317" s="17"/>
      <c r="V317" s="13"/>
      <c r="W317" s="13"/>
      <c r="X317" s="17"/>
    </row>
    <row r="318" spans="1:24" ht="12.75">
      <c r="A318" s="8"/>
      <c r="D318" s="10"/>
      <c r="E318" s="13"/>
      <c r="F318" s="20"/>
      <c r="G318" s="20"/>
      <c r="H318" s="30"/>
      <c r="I318" s="13"/>
      <c r="J318" s="13"/>
      <c r="K318" s="13"/>
      <c r="L318" s="13"/>
      <c r="M318" s="17"/>
      <c r="V318" s="13"/>
      <c r="W318" s="13"/>
      <c r="X318" s="17"/>
    </row>
    <row r="319" spans="1:24" ht="12.75">
      <c r="A319" s="8"/>
      <c r="D319" s="10"/>
      <c r="E319" s="13"/>
      <c r="F319" s="20"/>
      <c r="G319" s="20"/>
      <c r="H319" s="30"/>
      <c r="I319" s="13"/>
      <c r="J319" s="13"/>
      <c r="K319" s="13"/>
      <c r="L319" s="13"/>
      <c r="M319" s="17"/>
      <c r="V319" s="13"/>
      <c r="W319" s="13"/>
      <c r="X319" s="17"/>
    </row>
    <row r="320" spans="1:24" ht="12.75">
      <c r="A320" s="8"/>
      <c r="D320" s="10"/>
      <c r="E320" s="13"/>
      <c r="F320" s="20"/>
      <c r="G320" s="20"/>
      <c r="H320" s="30"/>
      <c r="I320" s="13"/>
      <c r="J320" s="13"/>
      <c r="K320" s="13"/>
      <c r="L320" s="13"/>
      <c r="M320" s="17"/>
      <c r="V320" s="13"/>
      <c r="W320" s="13"/>
      <c r="X320" s="17"/>
    </row>
    <row r="321" spans="1:24" ht="12.75">
      <c r="A321" s="8"/>
      <c r="D321" s="10"/>
      <c r="E321" s="13"/>
      <c r="F321" s="20"/>
      <c r="G321" s="20"/>
      <c r="H321" s="30"/>
      <c r="I321" s="13"/>
      <c r="J321" s="13"/>
      <c r="K321" s="13"/>
      <c r="L321" s="13"/>
      <c r="M321" s="17"/>
      <c r="V321" s="13"/>
      <c r="W321" s="13"/>
      <c r="X321" s="17"/>
    </row>
    <row r="322" spans="1:24" ht="12.75">
      <c r="A322" s="8"/>
      <c r="D322" s="10"/>
      <c r="E322" s="13"/>
      <c r="F322" s="20"/>
      <c r="G322" s="20"/>
      <c r="H322" s="30"/>
      <c r="I322" s="13"/>
      <c r="J322" s="13"/>
      <c r="K322" s="13"/>
      <c r="L322" s="13"/>
      <c r="M322" s="17"/>
      <c r="V322" s="13"/>
      <c r="W322" s="13"/>
      <c r="X322" s="17"/>
    </row>
    <row r="323" spans="1:24" ht="12.75">
      <c r="A323" s="8"/>
      <c r="D323" s="10"/>
      <c r="E323" s="13"/>
      <c r="F323" s="20"/>
      <c r="G323" s="20"/>
      <c r="H323" s="30"/>
      <c r="I323" s="13"/>
      <c r="J323" s="13"/>
      <c r="K323" s="13"/>
      <c r="L323" s="13"/>
      <c r="M323" s="17"/>
      <c r="V323" s="13"/>
      <c r="W323" s="13"/>
      <c r="X323" s="17"/>
    </row>
    <row r="324" spans="1:24" ht="12.75">
      <c r="A324" s="8"/>
      <c r="D324" s="10"/>
      <c r="E324" s="13"/>
      <c r="F324" s="20"/>
      <c r="G324" s="20"/>
      <c r="H324" s="30"/>
      <c r="I324" s="13"/>
      <c r="J324" s="13"/>
      <c r="K324" s="13"/>
      <c r="L324" s="13"/>
      <c r="M324" s="17"/>
      <c r="V324" s="13"/>
      <c r="W324" s="13"/>
      <c r="X324" s="17"/>
    </row>
    <row r="325" spans="1:24" ht="12.75">
      <c r="A325" s="8"/>
      <c r="D325" s="10"/>
      <c r="E325" s="13"/>
      <c r="F325" s="20"/>
      <c r="G325" s="20"/>
      <c r="H325" s="30"/>
      <c r="I325" s="13"/>
      <c r="J325" s="13"/>
      <c r="K325" s="13"/>
      <c r="L325" s="13"/>
      <c r="M325" s="17"/>
      <c r="V325" s="13"/>
      <c r="W325" s="13"/>
      <c r="X325" s="17"/>
    </row>
    <row r="326" spans="1:24" ht="12.75">
      <c r="A326" s="8"/>
      <c r="D326" s="10"/>
      <c r="E326" s="13"/>
      <c r="F326" s="20"/>
      <c r="G326" s="20"/>
      <c r="H326" s="30"/>
      <c r="I326" s="13"/>
      <c r="J326" s="13"/>
      <c r="K326" s="13"/>
      <c r="L326" s="13"/>
      <c r="M326" s="17"/>
      <c r="V326" s="13"/>
      <c r="W326" s="13"/>
      <c r="X326" s="17"/>
    </row>
    <row r="327" spans="1:24" ht="12.75">
      <c r="A327" s="8"/>
      <c r="D327" s="10"/>
      <c r="E327" s="13"/>
      <c r="F327" s="20"/>
      <c r="G327" s="20"/>
      <c r="H327" s="30"/>
      <c r="I327" s="13"/>
      <c r="J327" s="13"/>
      <c r="K327" s="13"/>
      <c r="L327" s="13"/>
      <c r="M327" s="17"/>
      <c r="V327" s="13"/>
      <c r="W327" s="13"/>
      <c r="X327" s="17"/>
    </row>
    <row r="328" spans="1:24" ht="12.75">
      <c r="A328" s="8"/>
      <c r="D328" s="10"/>
      <c r="E328" s="13"/>
      <c r="F328" s="20"/>
      <c r="G328" s="20"/>
      <c r="H328" s="30"/>
      <c r="I328" s="13"/>
      <c r="J328" s="13"/>
      <c r="K328" s="13"/>
      <c r="L328" s="13"/>
      <c r="M328" s="17"/>
      <c r="V328" s="13"/>
      <c r="W328" s="13"/>
      <c r="X328" s="17"/>
    </row>
    <row r="329" spans="1:24" ht="12.75">
      <c r="A329" s="8"/>
      <c r="D329" s="10"/>
      <c r="E329" s="13"/>
      <c r="F329" s="20"/>
      <c r="G329" s="20"/>
      <c r="H329" s="30"/>
      <c r="I329" s="13"/>
      <c r="J329" s="13"/>
      <c r="K329" s="13"/>
      <c r="L329" s="13"/>
      <c r="M329" s="17"/>
      <c r="V329" s="13"/>
      <c r="W329" s="13"/>
      <c r="X329" s="17"/>
    </row>
    <row r="330" spans="1:24" ht="12.75">
      <c r="A330" s="8"/>
      <c r="D330" s="10"/>
      <c r="E330" s="13"/>
      <c r="F330" s="20"/>
      <c r="G330" s="20"/>
      <c r="H330" s="30"/>
      <c r="I330" s="13"/>
      <c r="J330" s="13"/>
      <c r="K330" s="13"/>
      <c r="L330" s="13"/>
      <c r="M330" s="17"/>
      <c r="V330" s="13"/>
      <c r="W330" s="13"/>
      <c r="X330" s="17"/>
    </row>
    <row r="331" spans="1:24" ht="12.75">
      <c r="A331" s="8"/>
      <c r="D331" s="10"/>
      <c r="E331" s="13"/>
      <c r="F331" s="20"/>
      <c r="G331" s="20"/>
      <c r="H331" s="30"/>
      <c r="I331" s="13"/>
      <c r="J331" s="13"/>
      <c r="K331" s="13"/>
      <c r="L331" s="13"/>
      <c r="M331" s="17"/>
      <c r="V331" s="13"/>
      <c r="W331" s="13"/>
      <c r="X331" s="17"/>
    </row>
    <row r="332" spans="1:24" ht="12.75">
      <c r="A332" s="8"/>
      <c r="D332" s="10"/>
      <c r="E332" s="13"/>
      <c r="F332" s="20"/>
      <c r="G332" s="20"/>
      <c r="H332" s="30"/>
      <c r="I332" s="13"/>
      <c r="J332" s="13"/>
      <c r="K332" s="13"/>
      <c r="L332" s="13"/>
      <c r="M332" s="17"/>
      <c r="V332" s="13"/>
      <c r="W332" s="13"/>
      <c r="X332" s="17"/>
    </row>
    <row r="333" spans="1:24" ht="12.75">
      <c r="A333" s="8"/>
      <c r="D333" s="10"/>
      <c r="E333" s="13"/>
      <c r="F333" s="20"/>
      <c r="G333" s="20"/>
      <c r="H333" s="30"/>
      <c r="I333" s="13"/>
      <c r="J333" s="13"/>
      <c r="K333" s="13"/>
      <c r="L333" s="13"/>
      <c r="M333" s="17"/>
      <c r="V333" s="13"/>
      <c r="W333" s="13"/>
      <c r="X333" s="17"/>
    </row>
    <row r="334" spans="1:24" ht="12.75">
      <c r="A334" s="8"/>
      <c r="D334" s="10"/>
      <c r="E334" s="13"/>
      <c r="F334" s="20"/>
      <c r="G334" s="20"/>
      <c r="H334" s="30"/>
      <c r="I334" s="13"/>
      <c r="J334" s="13"/>
      <c r="K334" s="13"/>
      <c r="L334" s="13"/>
      <c r="M334" s="17"/>
      <c r="V334" s="13"/>
      <c r="W334" s="13"/>
      <c r="X334" s="17"/>
    </row>
    <row r="335" spans="1:24" ht="12.75">
      <c r="A335" s="8"/>
      <c r="D335" s="10"/>
      <c r="E335" s="13"/>
      <c r="F335" s="20"/>
      <c r="G335" s="20"/>
      <c r="H335" s="30"/>
      <c r="I335" s="13"/>
      <c r="J335" s="13"/>
      <c r="K335" s="13"/>
      <c r="L335" s="13"/>
      <c r="M335" s="17"/>
      <c r="V335" s="13"/>
      <c r="W335" s="13"/>
      <c r="X335" s="17"/>
    </row>
    <row r="336" spans="1:24" ht="12.75">
      <c r="A336" s="8"/>
      <c r="D336" s="10"/>
      <c r="E336" s="13"/>
      <c r="F336" s="20"/>
      <c r="G336" s="20"/>
      <c r="H336" s="30"/>
      <c r="I336" s="13"/>
      <c r="J336" s="13"/>
      <c r="K336" s="13"/>
      <c r="L336" s="13"/>
      <c r="M336" s="17"/>
      <c r="V336" s="13"/>
      <c r="W336" s="13"/>
      <c r="X336" s="17"/>
    </row>
    <row r="337" spans="1:24" ht="12.75">
      <c r="A337" s="8"/>
      <c r="D337" s="10"/>
      <c r="E337" s="13"/>
      <c r="F337" s="20"/>
      <c r="G337" s="20"/>
      <c r="H337" s="30"/>
      <c r="I337" s="13"/>
      <c r="J337" s="13"/>
      <c r="K337" s="13"/>
      <c r="L337" s="13"/>
      <c r="M337" s="17"/>
      <c r="V337" s="13"/>
      <c r="W337" s="13"/>
      <c r="X337" s="17"/>
    </row>
    <row r="338" spans="1:24" ht="12.75">
      <c r="A338" s="8"/>
      <c r="D338" s="10"/>
      <c r="E338" s="13"/>
      <c r="F338" s="20"/>
      <c r="G338" s="20"/>
      <c r="H338" s="30"/>
      <c r="I338" s="13"/>
      <c r="J338" s="13"/>
      <c r="K338" s="13"/>
      <c r="L338" s="13"/>
      <c r="M338" s="17"/>
      <c r="V338" s="13"/>
      <c r="W338" s="13"/>
      <c r="X338" s="17"/>
    </row>
    <row r="339" spans="1:24" ht="12.75">
      <c r="A339" s="8"/>
      <c r="D339" s="10"/>
      <c r="E339" s="13"/>
      <c r="F339" s="20"/>
      <c r="G339" s="20"/>
      <c r="H339" s="30"/>
      <c r="I339" s="13"/>
      <c r="J339" s="13"/>
      <c r="K339" s="13"/>
      <c r="L339" s="13"/>
      <c r="M339" s="17"/>
      <c r="V339" s="13"/>
      <c r="W339" s="13"/>
      <c r="X339" s="17"/>
    </row>
    <row r="340" spans="1:24" ht="12.75">
      <c r="A340" s="8"/>
      <c r="D340" s="10"/>
      <c r="E340" s="13"/>
      <c r="F340" s="20"/>
      <c r="G340" s="20"/>
      <c r="H340" s="30"/>
      <c r="I340" s="13"/>
      <c r="J340" s="13"/>
      <c r="K340" s="13"/>
      <c r="L340" s="13"/>
      <c r="M340" s="17"/>
      <c r="V340" s="13"/>
      <c r="W340" s="13"/>
      <c r="X340" s="17"/>
    </row>
    <row r="341" spans="1:24" ht="12.75">
      <c r="A341" s="8"/>
      <c r="D341" s="10"/>
      <c r="E341" s="13"/>
      <c r="F341" s="20"/>
      <c r="G341" s="20"/>
      <c r="H341" s="30"/>
      <c r="I341" s="13"/>
      <c r="J341" s="13"/>
      <c r="K341" s="13"/>
      <c r="L341" s="13"/>
      <c r="M341" s="17"/>
      <c r="V341" s="13"/>
      <c r="W341" s="13"/>
      <c r="X341" s="17"/>
    </row>
    <row r="342" spans="1:24" ht="12.75">
      <c r="A342" s="8"/>
      <c r="D342" s="10"/>
      <c r="E342" s="13"/>
      <c r="F342" s="20"/>
      <c r="G342" s="20"/>
      <c r="H342" s="30"/>
      <c r="I342" s="13"/>
      <c r="J342" s="13"/>
      <c r="K342" s="13"/>
      <c r="L342" s="13"/>
      <c r="M342" s="17"/>
      <c r="V342" s="13"/>
      <c r="W342" s="13"/>
      <c r="X342" s="17"/>
    </row>
    <row r="343" spans="1:24" ht="12.75">
      <c r="A343" s="8"/>
      <c r="D343" s="10"/>
      <c r="E343" s="13"/>
      <c r="F343" s="20"/>
      <c r="G343" s="20"/>
      <c r="H343" s="30"/>
      <c r="I343" s="13"/>
      <c r="J343" s="13"/>
      <c r="K343" s="13"/>
      <c r="L343" s="13"/>
      <c r="M343" s="17"/>
      <c r="V343" s="13"/>
      <c r="W343" s="13"/>
      <c r="X343" s="17"/>
    </row>
    <row r="344" spans="1:24" ht="12.75">
      <c r="A344" s="8"/>
      <c r="D344" s="10"/>
      <c r="E344" s="13"/>
      <c r="F344" s="20"/>
      <c r="G344" s="20"/>
      <c r="H344" s="30"/>
      <c r="I344" s="13"/>
      <c r="J344" s="13"/>
      <c r="K344" s="13"/>
      <c r="L344" s="13"/>
      <c r="M344" s="17"/>
      <c r="V344" s="13"/>
      <c r="W344" s="13"/>
      <c r="X344" s="17"/>
    </row>
    <row r="345" spans="1:24" ht="12.75">
      <c r="A345" s="8"/>
      <c r="D345" s="10"/>
      <c r="E345" s="13"/>
      <c r="F345" s="20"/>
      <c r="G345" s="20"/>
      <c r="H345" s="30"/>
      <c r="I345" s="13"/>
      <c r="J345" s="13"/>
      <c r="K345" s="13"/>
      <c r="L345" s="13"/>
      <c r="M345" s="17"/>
      <c r="V345" s="13"/>
      <c r="W345" s="13"/>
      <c r="X345" s="17"/>
    </row>
    <row r="346" spans="1:24" ht="12.75">
      <c r="A346" s="8"/>
      <c r="D346" s="10"/>
      <c r="E346" s="13"/>
      <c r="F346" s="20"/>
      <c r="G346" s="20"/>
      <c r="H346" s="30"/>
      <c r="I346" s="13"/>
      <c r="J346" s="13"/>
      <c r="K346" s="13"/>
      <c r="L346" s="13"/>
      <c r="M346" s="17"/>
      <c r="V346" s="13"/>
      <c r="W346" s="13"/>
      <c r="X346" s="17"/>
    </row>
    <row r="347" spans="1:24" ht="12.75">
      <c r="A347" s="8"/>
      <c r="D347" s="10"/>
      <c r="E347" s="13"/>
      <c r="F347" s="20"/>
      <c r="G347" s="20"/>
      <c r="H347" s="30"/>
      <c r="I347" s="13"/>
      <c r="J347" s="13"/>
      <c r="K347" s="13"/>
      <c r="L347" s="13"/>
      <c r="M347" s="17"/>
      <c r="V347" s="13"/>
      <c r="W347" s="13"/>
      <c r="X347" s="17"/>
    </row>
    <row r="348" spans="1:24" ht="12.75">
      <c r="A348" s="8"/>
      <c r="D348" s="10"/>
      <c r="E348" s="13"/>
      <c r="F348" s="20"/>
      <c r="G348" s="20"/>
      <c r="H348" s="30"/>
      <c r="I348" s="13"/>
      <c r="J348" s="13"/>
      <c r="K348" s="13"/>
      <c r="L348" s="13"/>
      <c r="M348" s="17"/>
      <c r="V348" s="13"/>
      <c r="W348" s="13"/>
      <c r="X348" s="17"/>
    </row>
    <row r="349" spans="1:24" ht="12.75">
      <c r="A349" s="8"/>
      <c r="D349" s="10"/>
      <c r="E349" s="13"/>
      <c r="F349" s="20"/>
      <c r="G349" s="20"/>
      <c r="H349" s="30"/>
      <c r="I349" s="13"/>
      <c r="J349" s="13"/>
      <c r="K349" s="13"/>
      <c r="L349" s="13"/>
      <c r="M349" s="17"/>
      <c r="V349" s="13"/>
      <c r="W349" s="13"/>
      <c r="X349" s="17"/>
    </row>
    <row r="350" spans="1:24" ht="12.75">
      <c r="A350" s="8"/>
      <c r="D350" s="10"/>
      <c r="E350" s="13"/>
      <c r="F350" s="20"/>
      <c r="G350" s="20"/>
      <c r="H350" s="30"/>
      <c r="I350" s="13"/>
      <c r="J350" s="13"/>
      <c r="K350" s="13"/>
      <c r="L350" s="13"/>
      <c r="M350" s="17"/>
      <c r="V350" s="13"/>
      <c r="W350" s="13"/>
      <c r="X350" s="17"/>
    </row>
    <row r="351" spans="1:24" ht="12.75">
      <c r="A351" s="8"/>
      <c r="D351" s="10"/>
      <c r="E351" s="13"/>
      <c r="F351" s="20"/>
      <c r="G351" s="20"/>
      <c r="H351" s="30"/>
      <c r="I351" s="13"/>
      <c r="J351" s="13"/>
      <c r="K351" s="13"/>
      <c r="L351" s="13"/>
      <c r="M351" s="17"/>
      <c r="V351" s="13"/>
      <c r="W351" s="13"/>
      <c r="X351" s="17"/>
    </row>
    <row r="352" spans="1:24" ht="12.75">
      <c r="A352" s="8"/>
      <c r="D352" s="10"/>
      <c r="E352" s="13"/>
      <c r="F352" s="20"/>
      <c r="G352" s="20"/>
      <c r="H352" s="30"/>
      <c r="I352" s="13"/>
      <c r="J352" s="13"/>
      <c r="K352" s="13"/>
      <c r="L352" s="13"/>
      <c r="M352" s="17"/>
      <c r="V352" s="13"/>
      <c r="W352" s="13"/>
      <c r="X352" s="17"/>
    </row>
    <row r="353" spans="1:24" ht="12.75">
      <c r="A353" s="8"/>
      <c r="D353" s="10"/>
      <c r="E353" s="13"/>
      <c r="F353" s="20"/>
      <c r="G353" s="20"/>
      <c r="H353" s="30"/>
      <c r="I353" s="13"/>
      <c r="J353" s="13"/>
      <c r="K353" s="13"/>
      <c r="L353" s="13"/>
      <c r="M353" s="17"/>
      <c r="V353" s="13"/>
      <c r="W353" s="13"/>
      <c r="X353" s="17"/>
    </row>
    <row r="354" spans="1:24" ht="12.75">
      <c r="A354" s="8"/>
      <c r="D354" s="10"/>
      <c r="E354" s="13"/>
      <c r="F354" s="20"/>
      <c r="G354" s="20"/>
      <c r="H354" s="30"/>
      <c r="I354" s="13"/>
      <c r="J354" s="13"/>
      <c r="K354" s="13"/>
      <c r="L354" s="13"/>
      <c r="M354" s="17"/>
      <c r="V354" s="13"/>
      <c r="W354" s="13"/>
      <c r="X354" s="17"/>
    </row>
    <row r="355" spans="1:24" ht="12.75">
      <c r="A355" s="8"/>
      <c r="D355" s="10"/>
      <c r="E355" s="13"/>
      <c r="F355" s="20"/>
      <c r="G355" s="20"/>
      <c r="H355" s="30"/>
      <c r="I355" s="13"/>
      <c r="J355" s="13"/>
      <c r="K355" s="13"/>
      <c r="L355" s="13"/>
      <c r="M355" s="17"/>
      <c r="V355" s="13"/>
      <c r="W355" s="13"/>
      <c r="X355" s="17"/>
    </row>
    <row r="356" spans="1:24" ht="12.75">
      <c r="A356" s="8"/>
      <c r="D356" s="10"/>
      <c r="E356" s="13"/>
      <c r="F356" s="20"/>
      <c r="G356" s="20"/>
      <c r="H356" s="30"/>
      <c r="I356" s="13"/>
      <c r="J356" s="13"/>
      <c r="K356" s="13"/>
      <c r="L356" s="13"/>
      <c r="M356" s="17"/>
      <c r="V356" s="13"/>
      <c r="W356" s="13"/>
      <c r="X356" s="17"/>
    </row>
    <row r="357" spans="1:24" ht="12.75">
      <c r="A357" s="8"/>
      <c r="D357" s="10"/>
      <c r="E357" s="13"/>
      <c r="F357" s="20"/>
      <c r="G357" s="20"/>
      <c r="H357" s="30"/>
      <c r="I357" s="13"/>
      <c r="J357" s="13"/>
      <c r="K357" s="13"/>
      <c r="L357" s="13"/>
      <c r="M357" s="17"/>
      <c r="V357" s="13"/>
      <c r="W357" s="13"/>
      <c r="X357" s="17"/>
    </row>
    <row r="358" spans="1:24" ht="12.75">
      <c r="A358" s="8"/>
      <c r="D358" s="10"/>
      <c r="E358" s="13"/>
      <c r="F358" s="20"/>
      <c r="G358" s="20"/>
      <c r="H358" s="30"/>
      <c r="I358" s="13"/>
      <c r="J358" s="13"/>
      <c r="K358" s="13"/>
      <c r="L358" s="13"/>
      <c r="M358" s="17"/>
      <c r="V358" s="13"/>
      <c r="W358" s="13"/>
      <c r="X358" s="17"/>
    </row>
    <row r="359" spans="1:24" ht="12.75">
      <c r="A359" s="8"/>
      <c r="D359" s="10"/>
      <c r="E359" s="13"/>
      <c r="F359" s="20"/>
      <c r="G359" s="20"/>
      <c r="H359" s="30"/>
      <c r="I359" s="13"/>
      <c r="J359" s="13"/>
      <c r="K359" s="13"/>
      <c r="L359" s="13"/>
      <c r="M359" s="17"/>
      <c r="V359" s="13"/>
      <c r="W359" s="13"/>
      <c r="X359" s="17"/>
    </row>
    <row r="360" spans="1:24" ht="12.75">
      <c r="A360" s="8"/>
      <c r="D360" s="10"/>
      <c r="E360" s="13"/>
      <c r="F360" s="20"/>
      <c r="G360" s="20"/>
      <c r="H360" s="30"/>
      <c r="I360" s="13"/>
      <c r="J360" s="13"/>
      <c r="K360" s="13"/>
      <c r="L360" s="13"/>
      <c r="M360" s="17"/>
      <c r="V360" s="13"/>
      <c r="W360" s="13"/>
      <c r="X360" s="17"/>
    </row>
    <row r="361" spans="1:24" ht="12.75">
      <c r="A361" s="8"/>
      <c r="D361" s="10"/>
      <c r="E361" s="13"/>
      <c r="F361" s="20"/>
      <c r="G361" s="20"/>
      <c r="H361" s="30"/>
      <c r="I361" s="13"/>
      <c r="J361" s="13"/>
      <c r="K361" s="13"/>
      <c r="L361" s="13"/>
      <c r="M361" s="17"/>
      <c r="V361" s="13"/>
      <c r="W361" s="13"/>
      <c r="X361" s="17"/>
    </row>
    <row r="362" spans="1:24" ht="12.75">
      <c r="A362" s="8"/>
      <c r="D362" s="10"/>
      <c r="E362" s="13"/>
      <c r="F362" s="20"/>
      <c r="G362" s="20"/>
      <c r="H362" s="30"/>
      <c r="I362" s="13"/>
      <c r="J362" s="13"/>
      <c r="K362" s="13"/>
      <c r="L362" s="13"/>
      <c r="M362" s="17"/>
      <c r="V362" s="13"/>
      <c r="W362" s="13"/>
      <c r="X362" s="17"/>
    </row>
    <row r="363" spans="1:24" ht="12.75">
      <c r="A363" s="8"/>
      <c r="D363" s="10"/>
      <c r="E363" s="13"/>
      <c r="F363" s="20"/>
      <c r="G363" s="20"/>
      <c r="H363" s="30"/>
      <c r="I363" s="13"/>
      <c r="J363" s="13"/>
      <c r="K363" s="13"/>
      <c r="L363" s="13"/>
      <c r="M363" s="17"/>
      <c r="V363" s="13"/>
      <c r="W363" s="13"/>
      <c r="X363" s="17"/>
    </row>
    <row r="364" spans="1:24" ht="12.75">
      <c r="A364" s="8"/>
      <c r="D364" s="10"/>
      <c r="E364" s="13"/>
      <c r="F364" s="20"/>
      <c r="G364" s="20"/>
      <c r="H364" s="30"/>
      <c r="I364" s="13"/>
      <c r="J364" s="13"/>
      <c r="K364" s="13"/>
      <c r="L364" s="13"/>
      <c r="M364" s="17"/>
      <c r="V364" s="13"/>
      <c r="W364" s="13"/>
      <c r="X364" s="17"/>
    </row>
    <row r="365" spans="1:24" ht="12.75">
      <c r="A365" s="8"/>
      <c r="D365" s="10"/>
      <c r="E365" s="13"/>
      <c r="F365" s="20"/>
      <c r="G365" s="20"/>
      <c r="H365" s="30"/>
      <c r="I365" s="13"/>
      <c r="J365" s="13"/>
      <c r="K365" s="13"/>
      <c r="L365" s="13"/>
      <c r="M365" s="17"/>
      <c r="V365" s="13"/>
      <c r="W365" s="13"/>
      <c r="X365" s="17"/>
    </row>
    <row r="366" spans="1:24" ht="12.75">
      <c r="A366" s="8"/>
      <c r="D366" s="10"/>
      <c r="E366" s="13"/>
      <c r="F366" s="20"/>
      <c r="G366" s="20"/>
      <c r="H366" s="30"/>
      <c r="I366" s="13"/>
      <c r="J366" s="13"/>
      <c r="K366" s="13"/>
      <c r="L366" s="13"/>
      <c r="M366" s="17"/>
      <c r="V366" s="13"/>
      <c r="W366" s="13"/>
      <c r="X366" s="17"/>
    </row>
    <row r="367" spans="1:24" ht="12.75">
      <c r="A367" s="8"/>
      <c r="D367" s="10"/>
      <c r="E367" s="13"/>
      <c r="F367" s="20"/>
      <c r="G367" s="20"/>
      <c r="H367" s="30"/>
      <c r="I367" s="13"/>
      <c r="J367" s="13"/>
      <c r="K367" s="13"/>
      <c r="L367" s="13"/>
      <c r="M367" s="17"/>
      <c r="V367" s="13"/>
      <c r="W367" s="13"/>
      <c r="X367" s="17"/>
    </row>
    <row r="368" spans="1:24" ht="12.75">
      <c r="A368" s="8"/>
      <c r="D368" s="10"/>
      <c r="E368" s="13"/>
      <c r="F368" s="20"/>
      <c r="G368" s="20"/>
      <c r="H368" s="30"/>
      <c r="I368" s="13"/>
      <c r="J368" s="13"/>
      <c r="K368" s="13"/>
      <c r="L368" s="13"/>
      <c r="M368" s="17"/>
      <c r="V368" s="13"/>
      <c r="W368" s="13"/>
      <c r="X368" s="17"/>
    </row>
    <row r="369" spans="1:24" ht="12.75">
      <c r="A369" s="8"/>
      <c r="D369" s="10"/>
      <c r="E369" s="13"/>
      <c r="F369" s="20"/>
      <c r="G369" s="20"/>
      <c r="H369" s="30"/>
      <c r="I369" s="13"/>
      <c r="J369" s="13"/>
      <c r="K369" s="13"/>
      <c r="L369" s="13"/>
      <c r="M369" s="17"/>
      <c r="V369" s="13"/>
      <c r="W369" s="13"/>
      <c r="X369" s="17"/>
    </row>
    <row r="370" spans="1:24" ht="12.75">
      <c r="A370" s="8"/>
      <c r="D370" s="10"/>
      <c r="E370" s="13"/>
      <c r="F370" s="20"/>
      <c r="G370" s="20"/>
      <c r="H370" s="30"/>
      <c r="I370" s="13"/>
      <c r="J370" s="13"/>
      <c r="K370" s="13"/>
      <c r="L370" s="13"/>
      <c r="M370" s="17"/>
      <c r="V370" s="13"/>
      <c r="W370" s="13"/>
      <c r="X370" s="17"/>
    </row>
    <row r="371" spans="1:24" ht="13.5" thickBot="1">
      <c r="A371" s="24"/>
      <c r="B371" s="3"/>
      <c r="C371" s="3"/>
      <c r="D371" s="25"/>
      <c r="E371" s="26"/>
      <c r="F371" s="27"/>
      <c r="G371" s="27"/>
      <c r="H371" s="31"/>
      <c r="I371" s="26"/>
      <c r="J371" s="26"/>
      <c r="K371" s="26"/>
      <c r="L371" s="26"/>
      <c r="M371" s="28"/>
      <c r="N371" s="26"/>
      <c r="O371" s="26"/>
      <c r="P371" s="26"/>
      <c r="Q371" s="26"/>
      <c r="R371" s="26"/>
      <c r="S371" s="26"/>
      <c r="T371" s="26"/>
      <c r="U371" s="26"/>
      <c r="V371" s="26"/>
      <c r="W371" s="26"/>
      <c r="X371" s="28"/>
    </row>
    <row r="372" ht="12.75">
      <c r="A372" s="8"/>
    </row>
    <row r="373" ht="12.75">
      <c r="A373" s="8"/>
    </row>
    <row r="374" ht="12.75">
      <c r="A374" s="8"/>
    </row>
    <row r="375" ht="12.75">
      <c r="A375" s="8"/>
    </row>
    <row r="376" ht="12.75">
      <c r="A376" s="8"/>
    </row>
    <row r="377" ht="12.75">
      <c r="A377" s="8"/>
    </row>
    <row r="378" ht="12.75">
      <c r="A378" s="8"/>
    </row>
    <row r="379" ht="12.75">
      <c r="A379" s="8"/>
    </row>
    <row r="380" ht="12.75">
      <c r="A380" s="8"/>
    </row>
    <row r="381" ht="12.75">
      <c r="A381" s="8"/>
    </row>
    <row r="382" ht="12.75">
      <c r="A382" s="8"/>
    </row>
    <row r="383" ht="12.75">
      <c r="A383" s="8"/>
    </row>
    <row r="384" ht="12.75">
      <c r="A384" s="8"/>
    </row>
    <row r="385" ht="12.75">
      <c r="A385" s="8"/>
    </row>
    <row r="386" ht="12.75">
      <c r="A386" s="8"/>
    </row>
    <row r="387" ht="12.75">
      <c r="A387" s="8"/>
    </row>
    <row r="388" ht="12.75">
      <c r="A388" s="8"/>
    </row>
    <row r="389" ht="12.75">
      <c r="A389" s="8"/>
    </row>
    <row r="390" ht="12.75">
      <c r="A390" s="8"/>
    </row>
    <row r="391" ht="12.75">
      <c r="A391" s="8"/>
    </row>
    <row r="392" ht="12.75">
      <c r="A392" s="8"/>
    </row>
    <row r="393" ht="12.75">
      <c r="A393" s="8"/>
    </row>
    <row r="394" ht="12.75">
      <c r="A394" s="8"/>
    </row>
    <row r="395" ht="12.75">
      <c r="A395" s="8"/>
    </row>
    <row r="396" ht="12.75">
      <c r="A396" s="8"/>
    </row>
    <row r="397" ht="12.75">
      <c r="A397" s="8"/>
    </row>
    <row r="398" ht="12.75">
      <c r="A398" s="8"/>
    </row>
    <row r="399" ht="12.75">
      <c r="A399" s="8"/>
    </row>
    <row r="400" ht="12.75">
      <c r="A400" s="8"/>
    </row>
    <row r="401" ht="12.75">
      <c r="A401" s="8"/>
    </row>
    <row r="402" ht="12.75">
      <c r="A402" s="8"/>
    </row>
    <row r="403" ht="12.75">
      <c r="A403" s="8"/>
    </row>
    <row r="404" ht="12.75">
      <c r="A404" s="8"/>
    </row>
    <row r="405" ht="12.75">
      <c r="A405" s="8"/>
    </row>
    <row r="406" ht="12.75">
      <c r="A406" s="8"/>
    </row>
    <row r="407" ht="12.75">
      <c r="A407" s="8"/>
    </row>
    <row r="408" ht="12.75">
      <c r="A408" s="8"/>
    </row>
    <row r="409" ht="12.75">
      <c r="A409" s="8"/>
    </row>
    <row r="410" ht="12.75">
      <c r="A410" s="8"/>
    </row>
    <row r="411" ht="12.75">
      <c r="A411" s="8"/>
    </row>
    <row r="412" ht="12.75">
      <c r="A412" s="8"/>
    </row>
    <row r="413" ht="12.75">
      <c r="A413" s="8"/>
    </row>
    <row r="414" ht="12.75">
      <c r="A414" s="8"/>
    </row>
    <row r="415" ht="12.75">
      <c r="A415" s="8"/>
    </row>
    <row r="416" ht="12.75">
      <c r="A416" s="8"/>
    </row>
    <row r="417" ht="12.75">
      <c r="A417" s="8"/>
    </row>
    <row r="418" ht="12.75">
      <c r="A418" s="8"/>
    </row>
    <row r="419" ht="12.75">
      <c r="A419" s="8"/>
    </row>
    <row r="420" ht="12.75">
      <c r="A420" s="8"/>
    </row>
    <row r="421" ht="12.75">
      <c r="A421" s="8"/>
    </row>
    <row r="422" ht="12.75">
      <c r="A422" s="8"/>
    </row>
    <row r="423" ht="12.75">
      <c r="A423" s="8"/>
    </row>
    <row r="424" ht="12.75">
      <c r="A424" s="8"/>
    </row>
    <row r="425" ht="12.75">
      <c r="A425" s="8"/>
    </row>
    <row r="426" ht="12.75">
      <c r="A426" s="8"/>
    </row>
    <row r="427" ht="12.75">
      <c r="A427" s="8"/>
    </row>
    <row r="428" ht="12.75">
      <c r="A428" s="8"/>
    </row>
    <row r="429" ht="12.75">
      <c r="A429" s="8"/>
    </row>
    <row r="430" ht="12.75">
      <c r="A430" s="8"/>
    </row>
    <row r="431" ht="12.75">
      <c r="A431" s="8"/>
    </row>
    <row r="432" ht="12.75">
      <c r="A432" s="8"/>
    </row>
    <row r="433" ht="12.75">
      <c r="A433" s="8"/>
    </row>
    <row r="434" ht="12.75">
      <c r="A434" s="8"/>
    </row>
    <row r="435" ht="12.75">
      <c r="A435" s="8"/>
    </row>
    <row r="436" ht="12.75">
      <c r="A436" s="8"/>
    </row>
    <row r="437" ht="12.75">
      <c r="A437" s="8"/>
    </row>
    <row r="438" ht="12.75">
      <c r="A438" s="8"/>
    </row>
    <row r="439" ht="12.75">
      <c r="A439" s="8"/>
    </row>
    <row r="440" ht="12.75">
      <c r="A440" s="8"/>
    </row>
    <row r="441" ht="12.75">
      <c r="A441" s="8"/>
    </row>
    <row r="442" ht="12.75">
      <c r="A442" s="8"/>
    </row>
    <row r="443" ht="12.75">
      <c r="A443" s="8"/>
    </row>
    <row r="444" ht="12.75">
      <c r="A444" s="8"/>
    </row>
    <row r="445" ht="12.75">
      <c r="A445" s="8"/>
    </row>
    <row r="446" ht="12.75">
      <c r="A446" s="8"/>
    </row>
    <row r="447" ht="12.75">
      <c r="A447" s="8"/>
    </row>
    <row r="448" ht="12.75">
      <c r="A448" s="8"/>
    </row>
    <row r="449" ht="12.75">
      <c r="A449" s="8"/>
    </row>
    <row r="450" ht="12.75">
      <c r="A450" s="8"/>
    </row>
    <row r="451" ht="12.75">
      <c r="A451" s="8"/>
    </row>
    <row r="452" ht="12.75">
      <c r="A452" s="8"/>
    </row>
    <row r="453" ht="12.75">
      <c r="A453" s="8"/>
    </row>
    <row r="454" ht="12.75">
      <c r="A454" s="8"/>
    </row>
    <row r="455" ht="12.75">
      <c r="A455" s="8"/>
    </row>
    <row r="456" ht="12.75">
      <c r="A456" s="8"/>
    </row>
    <row r="457" ht="12.75">
      <c r="A457" s="8"/>
    </row>
    <row r="458" ht="12.75">
      <c r="A458" s="8"/>
    </row>
    <row r="459" ht="12.75">
      <c r="A459" s="8"/>
    </row>
    <row r="460" ht="12.75">
      <c r="A460" s="8"/>
    </row>
    <row r="461" ht="12.75">
      <c r="A461" s="8"/>
    </row>
    <row r="462" ht="12.75">
      <c r="A462" s="8"/>
    </row>
    <row r="463" ht="12.75">
      <c r="A463" s="8"/>
    </row>
    <row r="464" ht="12.75">
      <c r="A464" s="8"/>
    </row>
    <row r="465" ht="12.75">
      <c r="A465" s="8"/>
    </row>
    <row r="466" ht="12.75">
      <c r="A466" s="8"/>
    </row>
    <row r="467" ht="12.75">
      <c r="A467" s="8"/>
    </row>
    <row r="468" ht="12.75">
      <c r="A468" s="8"/>
    </row>
    <row r="469" ht="12.75">
      <c r="A469" s="8"/>
    </row>
    <row r="470" ht="12.75">
      <c r="A470" s="8"/>
    </row>
    <row r="471" ht="12.75">
      <c r="A471" s="8"/>
    </row>
    <row r="472" ht="12.75">
      <c r="A472" s="8"/>
    </row>
    <row r="473" ht="12.75">
      <c r="A473" s="8"/>
    </row>
    <row r="474" ht="12.75">
      <c r="A474" s="8"/>
    </row>
    <row r="475" ht="12.75">
      <c r="A475" s="8"/>
    </row>
    <row r="476" ht="12.75">
      <c r="A476" s="8"/>
    </row>
    <row r="477" ht="12.75">
      <c r="A477" s="8"/>
    </row>
    <row r="478" ht="12.75">
      <c r="A478" s="8"/>
    </row>
    <row r="479" ht="12.75">
      <c r="A479" s="8"/>
    </row>
    <row r="480" ht="12.75">
      <c r="A480" s="8"/>
    </row>
    <row r="481" ht="12.75">
      <c r="A481" s="8"/>
    </row>
    <row r="482" ht="12.75">
      <c r="A482" s="8"/>
    </row>
    <row r="483" ht="12.75">
      <c r="A483" s="8"/>
    </row>
    <row r="484" ht="12.75">
      <c r="A484" s="8"/>
    </row>
    <row r="485" ht="12.75">
      <c r="A485" s="8"/>
    </row>
    <row r="486" ht="12.75">
      <c r="A486" s="8"/>
    </row>
    <row r="487" ht="12.75">
      <c r="A487" s="8"/>
    </row>
    <row r="488" ht="12.75">
      <c r="A488" s="8"/>
    </row>
    <row r="489" ht="12.75">
      <c r="A489" s="8"/>
    </row>
    <row r="490" ht="12.75">
      <c r="A490" s="8"/>
    </row>
    <row r="491" ht="12.75">
      <c r="A491" s="8"/>
    </row>
    <row r="492" ht="12.75">
      <c r="A492" s="8"/>
    </row>
    <row r="493" ht="12.75">
      <c r="A493" s="8"/>
    </row>
    <row r="494" ht="12.75">
      <c r="A494" s="8"/>
    </row>
    <row r="495" ht="12.75">
      <c r="A495" s="8"/>
    </row>
    <row r="496" ht="12.75">
      <c r="A496" s="8"/>
    </row>
    <row r="497" ht="12.75">
      <c r="A497" s="8"/>
    </row>
    <row r="498" ht="12.75">
      <c r="A498" s="8"/>
    </row>
    <row r="499" ht="12.75">
      <c r="A499" s="8"/>
    </row>
    <row r="500" ht="12.75">
      <c r="A500" s="8"/>
    </row>
    <row r="501" ht="12.75">
      <c r="A501" s="8"/>
    </row>
    <row r="502" ht="12.75">
      <c r="A502" s="8"/>
    </row>
    <row r="503" ht="12.75">
      <c r="A503" s="8"/>
    </row>
    <row r="504" ht="12.75">
      <c r="A504" s="8"/>
    </row>
    <row r="505" ht="12.75">
      <c r="A505" s="8"/>
    </row>
    <row r="506" ht="12.75">
      <c r="A506" s="8"/>
    </row>
    <row r="507" ht="12.75">
      <c r="A507" s="8"/>
    </row>
    <row r="508" ht="12.75">
      <c r="A508" s="8"/>
    </row>
    <row r="509" ht="12.75">
      <c r="A509" s="8"/>
    </row>
    <row r="510" ht="12.75">
      <c r="A510" s="8"/>
    </row>
    <row r="511" ht="12.75">
      <c r="A511" s="8"/>
    </row>
    <row r="512" ht="12.75">
      <c r="A512" s="8"/>
    </row>
    <row r="513" ht="12.75">
      <c r="A513" s="8"/>
    </row>
    <row r="514" ht="12.75">
      <c r="A514" s="8"/>
    </row>
    <row r="515" ht="12.75">
      <c r="A515" s="8"/>
    </row>
    <row r="516" ht="12.75">
      <c r="A516" s="8"/>
    </row>
    <row r="517" ht="12.75">
      <c r="A517" s="8"/>
    </row>
    <row r="518" ht="12.75">
      <c r="A518" s="8"/>
    </row>
    <row r="519" ht="12.75">
      <c r="A519" s="8"/>
    </row>
    <row r="520" ht="12.75">
      <c r="A520" s="8"/>
    </row>
    <row r="521" ht="12.75">
      <c r="A521" s="8"/>
    </row>
    <row r="522" ht="12.75">
      <c r="A522" s="8"/>
    </row>
    <row r="523" ht="12.75">
      <c r="A523" s="8"/>
    </row>
    <row r="524" ht="12.75">
      <c r="A524" s="8"/>
    </row>
    <row r="525" ht="12.75">
      <c r="A525" s="8"/>
    </row>
    <row r="526" ht="12.75">
      <c r="A526" s="8"/>
    </row>
    <row r="527" ht="12.75">
      <c r="A527" s="8"/>
    </row>
    <row r="528" ht="12.75">
      <c r="A528" s="8"/>
    </row>
    <row r="529" ht="12.75">
      <c r="A529" s="8"/>
    </row>
    <row r="530" ht="12.75">
      <c r="A530" s="8"/>
    </row>
    <row r="531" ht="12.75">
      <c r="A531" s="8"/>
    </row>
    <row r="532" ht="12.75">
      <c r="A532" s="8"/>
    </row>
    <row r="533" ht="12.75">
      <c r="A533" s="8"/>
    </row>
    <row r="534" ht="12.75">
      <c r="A534" s="8"/>
    </row>
    <row r="535" ht="12.75">
      <c r="A535" s="8"/>
    </row>
    <row r="536" ht="12.75">
      <c r="A536" s="8"/>
    </row>
    <row r="537" ht="12.75">
      <c r="A537" s="8"/>
    </row>
    <row r="538" ht="12.75">
      <c r="A538" s="8"/>
    </row>
    <row r="539" ht="12.75">
      <c r="A539" s="8"/>
    </row>
    <row r="540" ht="12.75">
      <c r="A540" s="8"/>
    </row>
    <row r="541" ht="12.75">
      <c r="A541" s="8"/>
    </row>
    <row r="542" ht="12.75">
      <c r="A542" s="8"/>
    </row>
    <row r="543" ht="12.75">
      <c r="A543" s="8"/>
    </row>
    <row r="544" ht="12.75">
      <c r="A544" s="8"/>
    </row>
    <row r="545" ht="12.75">
      <c r="A545" s="8"/>
    </row>
    <row r="546" ht="12.75">
      <c r="A546" s="8"/>
    </row>
    <row r="547" ht="12.75">
      <c r="A547" s="8"/>
    </row>
    <row r="548" ht="12.75">
      <c r="A548" s="8"/>
    </row>
    <row r="549" ht="12.75">
      <c r="A549" s="8"/>
    </row>
    <row r="550" ht="12.75">
      <c r="A550" s="8"/>
    </row>
    <row r="551" ht="12.75">
      <c r="A551" s="8"/>
    </row>
    <row r="552" ht="12.75">
      <c r="A552" s="8"/>
    </row>
    <row r="553" ht="12.75">
      <c r="A553" s="8"/>
    </row>
    <row r="554" ht="12.75">
      <c r="A554" s="8"/>
    </row>
    <row r="555" ht="12.75">
      <c r="A555" s="8"/>
    </row>
    <row r="556" ht="12.75">
      <c r="A556" s="8"/>
    </row>
    <row r="557" ht="12.75">
      <c r="A557" s="8"/>
    </row>
    <row r="558" ht="12.75">
      <c r="A558" s="8"/>
    </row>
    <row r="559" ht="12.75">
      <c r="A559" s="8"/>
    </row>
    <row r="560" ht="12.75">
      <c r="A560" s="8"/>
    </row>
    <row r="561" ht="12.75">
      <c r="A561" s="8"/>
    </row>
    <row r="562" ht="12.75">
      <c r="A562" s="8"/>
    </row>
    <row r="563" ht="12.75">
      <c r="A563" s="8"/>
    </row>
    <row r="564" ht="12.75">
      <c r="A564" s="8"/>
    </row>
    <row r="565" ht="12.75">
      <c r="A565" s="8"/>
    </row>
    <row r="566" ht="12.75">
      <c r="A566" s="8"/>
    </row>
    <row r="567" ht="12.75">
      <c r="A567" s="8"/>
    </row>
    <row r="568" ht="12.75">
      <c r="A568" s="8"/>
    </row>
    <row r="569" ht="12.75">
      <c r="A569" s="8"/>
    </row>
    <row r="570" ht="12.75">
      <c r="A570" s="8"/>
    </row>
    <row r="571" ht="12.75">
      <c r="A571" s="8"/>
    </row>
    <row r="572" ht="12.75">
      <c r="A572" s="8"/>
    </row>
    <row r="573" ht="12.75">
      <c r="A573" s="8"/>
    </row>
    <row r="574" ht="12.75">
      <c r="A574" s="8"/>
    </row>
    <row r="575" ht="12.75">
      <c r="A575" s="8"/>
    </row>
    <row r="576" ht="12.75">
      <c r="A576" s="8"/>
    </row>
    <row r="577" ht="12.75">
      <c r="A577" s="8"/>
    </row>
    <row r="578" ht="12.75">
      <c r="A578" s="8"/>
    </row>
    <row r="579" ht="12.75">
      <c r="A579" s="8"/>
    </row>
    <row r="580" ht="12.75">
      <c r="A580" s="8"/>
    </row>
    <row r="581" ht="12.75">
      <c r="A581" s="8"/>
    </row>
    <row r="582" ht="12.75">
      <c r="A582" s="8"/>
    </row>
    <row r="583" ht="12.75">
      <c r="A583" s="8"/>
    </row>
    <row r="584" ht="12.75">
      <c r="A584" s="8"/>
    </row>
    <row r="585" ht="12.75">
      <c r="A585" s="8"/>
    </row>
    <row r="586" ht="12.75">
      <c r="A586" s="8"/>
    </row>
    <row r="587" ht="12.75">
      <c r="A587" s="8"/>
    </row>
    <row r="588" ht="12.75">
      <c r="A588" s="8"/>
    </row>
    <row r="589" ht="12.75">
      <c r="A589" s="8"/>
    </row>
    <row r="590" ht="12.75">
      <c r="A590" s="8"/>
    </row>
    <row r="591" ht="12.75">
      <c r="A591" s="8"/>
    </row>
    <row r="592" ht="12.75">
      <c r="A592" s="8"/>
    </row>
    <row r="593" ht="12.75">
      <c r="A593" s="8"/>
    </row>
    <row r="594" ht="12.75">
      <c r="A594" s="8"/>
    </row>
    <row r="595" ht="12.75">
      <c r="A595" s="8"/>
    </row>
    <row r="596" ht="12.75">
      <c r="A596" s="8"/>
    </row>
    <row r="597" ht="12.75">
      <c r="A597" s="8"/>
    </row>
    <row r="598" ht="12.75">
      <c r="A598" s="8"/>
    </row>
    <row r="599" ht="12.75">
      <c r="A599" s="8"/>
    </row>
    <row r="600" ht="12.75">
      <c r="A600" s="8"/>
    </row>
    <row r="601" ht="12.75">
      <c r="A601" s="8"/>
    </row>
    <row r="602" ht="12.75">
      <c r="A602" s="8"/>
    </row>
    <row r="603" ht="12.75">
      <c r="A603" s="8"/>
    </row>
    <row r="604" ht="12.75">
      <c r="A604" s="8"/>
    </row>
    <row r="605" ht="12.75">
      <c r="A605" s="8"/>
    </row>
    <row r="606" ht="12.75">
      <c r="A606" s="8"/>
    </row>
    <row r="607" ht="12.75">
      <c r="A607" s="8"/>
    </row>
    <row r="608" ht="12.75">
      <c r="A608" s="8"/>
    </row>
    <row r="609" ht="12.75">
      <c r="A609" s="8"/>
    </row>
    <row r="610" ht="12.75">
      <c r="A610" s="8"/>
    </row>
    <row r="611" ht="12.75">
      <c r="A611" s="8"/>
    </row>
    <row r="612" ht="12.75">
      <c r="A612" s="8"/>
    </row>
    <row r="613" ht="12.75">
      <c r="A613" s="8"/>
    </row>
    <row r="614" ht="12.75">
      <c r="A614" s="8"/>
    </row>
    <row r="615" ht="12.75">
      <c r="A615" s="8"/>
    </row>
    <row r="616" ht="12.75">
      <c r="A616" s="8"/>
    </row>
    <row r="617" ht="12.75">
      <c r="A617" s="8"/>
    </row>
    <row r="618" ht="12.75">
      <c r="A618" s="8"/>
    </row>
    <row r="619" ht="12.75">
      <c r="A619" s="8"/>
    </row>
    <row r="620" ht="12.75">
      <c r="A620" s="8"/>
    </row>
    <row r="621" ht="12.75">
      <c r="A621" s="8"/>
    </row>
    <row r="622" ht="12.75">
      <c r="A622" s="8"/>
    </row>
    <row r="623" ht="12.75">
      <c r="A623" s="8"/>
    </row>
    <row r="624" ht="12.75">
      <c r="A624" s="8"/>
    </row>
    <row r="625" ht="12.75">
      <c r="A625" s="8"/>
    </row>
    <row r="626" ht="12.75">
      <c r="A626" s="8"/>
    </row>
    <row r="627" ht="12.75">
      <c r="A627" s="8"/>
    </row>
    <row r="628" ht="12.75">
      <c r="A628" s="8"/>
    </row>
    <row r="629" ht="12.75">
      <c r="A629" s="8"/>
    </row>
    <row r="630" ht="12.75">
      <c r="A630" s="8"/>
    </row>
    <row r="631" ht="12.75">
      <c r="A631" s="8"/>
    </row>
    <row r="632" ht="12.75">
      <c r="A632" s="8"/>
    </row>
    <row r="633" ht="12.75">
      <c r="A633" s="8"/>
    </row>
    <row r="634" ht="12.75">
      <c r="A634" s="8"/>
    </row>
    <row r="635" ht="12.75">
      <c r="A635" s="8"/>
    </row>
    <row r="636" ht="12.75">
      <c r="A636" s="8"/>
    </row>
    <row r="637" ht="12.75">
      <c r="A637" s="8"/>
    </row>
    <row r="638" ht="12.75">
      <c r="A638" s="8"/>
    </row>
    <row r="639" ht="12.75">
      <c r="A639" s="8"/>
    </row>
    <row r="640" ht="12.75">
      <c r="A640" s="8"/>
    </row>
    <row r="641" ht="12.75">
      <c r="A641" s="8"/>
    </row>
    <row r="642" ht="12.75">
      <c r="A642" s="8"/>
    </row>
    <row r="643" ht="12.75">
      <c r="A643" s="8"/>
    </row>
    <row r="644" ht="12.75">
      <c r="A644" s="8"/>
    </row>
    <row r="645" ht="12.75">
      <c r="A645" s="8"/>
    </row>
    <row r="646" ht="12.75">
      <c r="A646" s="8"/>
    </row>
    <row r="647" ht="12.75">
      <c r="A647" s="8"/>
    </row>
    <row r="648" ht="12.75">
      <c r="A648" s="8"/>
    </row>
    <row r="649" ht="12.75">
      <c r="A649" s="8"/>
    </row>
    <row r="650" ht="12.75">
      <c r="A650" s="8"/>
    </row>
    <row r="651" ht="12.75">
      <c r="A651" s="8"/>
    </row>
    <row r="652" ht="12.75">
      <c r="A652" s="8"/>
    </row>
    <row r="653" ht="12.75">
      <c r="A653" s="8"/>
    </row>
    <row r="654" ht="12.75">
      <c r="A654" s="8"/>
    </row>
    <row r="655" ht="12.75">
      <c r="A655" s="8"/>
    </row>
    <row r="656" ht="12.75">
      <c r="A656" s="8"/>
    </row>
    <row r="657" ht="12.75">
      <c r="A657" s="8"/>
    </row>
    <row r="658" ht="12.75">
      <c r="A658" s="8"/>
    </row>
    <row r="659" ht="12.75">
      <c r="A659" s="8"/>
    </row>
    <row r="660" ht="12.75">
      <c r="A660" s="8"/>
    </row>
    <row r="661" ht="12.75">
      <c r="A661" s="8"/>
    </row>
    <row r="662" ht="12.75">
      <c r="A662" s="8"/>
    </row>
    <row r="663" ht="12.75">
      <c r="A663" s="8"/>
    </row>
    <row r="664" ht="12.75">
      <c r="A664" s="8"/>
    </row>
    <row r="665" ht="12.75">
      <c r="A665" s="8"/>
    </row>
    <row r="666" ht="12.75">
      <c r="A666" s="8"/>
    </row>
    <row r="667" ht="12.75">
      <c r="A667" s="8"/>
    </row>
    <row r="668" ht="12.75">
      <c r="A668" s="8"/>
    </row>
    <row r="669" ht="12.75">
      <c r="A669" s="8"/>
    </row>
    <row r="670" ht="12.75">
      <c r="A670" s="8"/>
    </row>
    <row r="671" ht="12.75">
      <c r="A671" s="8"/>
    </row>
    <row r="672" ht="12.75">
      <c r="A672" s="8"/>
    </row>
    <row r="673" ht="12.75">
      <c r="A673" s="8"/>
    </row>
    <row r="674" ht="12.75">
      <c r="A674" s="8"/>
    </row>
    <row r="675" ht="12.75">
      <c r="A675" s="8"/>
    </row>
    <row r="676" ht="12.75">
      <c r="A676" s="8"/>
    </row>
    <row r="677" ht="12.75">
      <c r="A677" s="8"/>
    </row>
    <row r="678" ht="12.75">
      <c r="A678" s="8"/>
    </row>
    <row r="679" ht="12.75">
      <c r="A679" s="8"/>
    </row>
    <row r="680" ht="12.75">
      <c r="A680" s="8"/>
    </row>
    <row r="681" ht="12.75">
      <c r="A681" s="8"/>
    </row>
    <row r="682" ht="12.75">
      <c r="A682" s="8"/>
    </row>
    <row r="683" ht="12.75">
      <c r="A683" s="8"/>
    </row>
    <row r="684" ht="12.75">
      <c r="A684" s="8"/>
    </row>
    <row r="685" ht="12.75">
      <c r="A685" s="8"/>
    </row>
    <row r="686" ht="12.75">
      <c r="A686" s="8"/>
    </row>
    <row r="687" ht="12.75">
      <c r="A687" s="8"/>
    </row>
    <row r="688" ht="12.75">
      <c r="A688" s="8"/>
    </row>
    <row r="689" ht="12.75">
      <c r="A689" s="8"/>
    </row>
    <row r="690" ht="12.75">
      <c r="A690" s="8"/>
    </row>
    <row r="691" ht="12.75">
      <c r="A691" s="8"/>
    </row>
    <row r="692" ht="12.75">
      <c r="A692" s="8"/>
    </row>
    <row r="693" ht="12.75">
      <c r="A693" s="8"/>
    </row>
    <row r="694" ht="12.75">
      <c r="A694" s="8"/>
    </row>
    <row r="695" ht="12.75">
      <c r="A695" s="8"/>
    </row>
    <row r="696" ht="12.75">
      <c r="A696" s="8"/>
    </row>
    <row r="697" ht="12.75">
      <c r="A697" s="8"/>
    </row>
    <row r="698" ht="12.75">
      <c r="A698" s="8"/>
    </row>
    <row r="699" ht="12.75">
      <c r="A699" s="8"/>
    </row>
    <row r="700" ht="12.75">
      <c r="A700" s="8"/>
    </row>
    <row r="701" ht="12.75">
      <c r="A701" s="8"/>
    </row>
    <row r="702" ht="12.75">
      <c r="A702" s="8"/>
    </row>
    <row r="703" ht="12.75">
      <c r="A703" s="8"/>
    </row>
    <row r="704" ht="12.75">
      <c r="A704" s="8"/>
    </row>
    <row r="705" ht="12.75">
      <c r="A705" s="8"/>
    </row>
    <row r="706" ht="12.75">
      <c r="A706" s="8"/>
    </row>
    <row r="707" ht="12.75">
      <c r="A707" s="8"/>
    </row>
    <row r="708" ht="12.75">
      <c r="A708" s="8"/>
    </row>
    <row r="709" ht="12.75">
      <c r="A709" s="8"/>
    </row>
    <row r="710" ht="12.75">
      <c r="A710" s="8"/>
    </row>
    <row r="711" ht="12.75">
      <c r="A711" s="8"/>
    </row>
    <row r="712" ht="12.75">
      <c r="A712" s="8"/>
    </row>
    <row r="713" ht="12.75">
      <c r="A713" s="8"/>
    </row>
    <row r="714" ht="12.75">
      <c r="A714" s="8"/>
    </row>
    <row r="715" ht="12.75">
      <c r="A715" s="8"/>
    </row>
    <row r="716" ht="12.75">
      <c r="A716" s="8"/>
    </row>
    <row r="717" ht="12.75">
      <c r="A717" s="8"/>
    </row>
    <row r="718" ht="12.75">
      <c r="A718" s="8"/>
    </row>
    <row r="719" ht="12.75">
      <c r="A719" s="8"/>
    </row>
    <row r="720" ht="12.75">
      <c r="A720" s="8"/>
    </row>
    <row r="721" ht="12.75">
      <c r="A721" s="8"/>
    </row>
    <row r="722" ht="12.75">
      <c r="A722" s="8"/>
    </row>
    <row r="723" ht="12.75">
      <c r="A723" s="8"/>
    </row>
    <row r="724" ht="12.75">
      <c r="A724" s="8"/>
    </row>
    <row r="725" ht="12.75">
      <c r="A725" s="8"/>
    </row>
    <row r="726" ht="12.75">
      <c r="A726" s="8"/>
    </row>
    <row r="727" ht="12.75">
      <c r="A727" s="8"/>
    </row>
    <row r="728" ht="12.75">
      <c r="A728" s="8"/>
    </row>
    <row r="729" ht="12.75">
      <c r="A729" s="8"/>
    </row>
    <row r="730" ht="12.75">
      <c r="A730" s="8"/>
    </row>
    <row r="731" ht="12.75">
      <c r="A731" s="8"/>
    </row>
    <row r="732" ht="12.75">
      <c r="A732" s="8"/>
    </row>
    <row r="733" ht="12.75">
      <c r="A733" s="8"/>
    </row>
    <row r="734" ht="12.75">
      <c r="A734" s="8"/>
    </row>
    <row r="735" ht="12.75">
      <c r="A735" s="8"/>
    </row>
    <row r="736" ht="12.75">
      <c r="A736" s="8"/>
    </row>
    <row r="737" ht="12.75">
      <c r="A737" s="8"/>
    </row>
    <row r="738" ht="12.75">
      <c r="A738" s="8"/>
    </row>
    <row r="739" ht="12.75">
      <c r="A739" s="8"/>
    </row>
    <row r="740" ht="12.75">
      <c r="A740" s="8"/>
    </row>
    <row r="741" ht="12.75">
      <c r="A741" s="8"/>
    </row>
    <row r="742" ht="12.75">
      <c r="A742" s="8"/>
    </row>
    <row r="743" ht="12.75">
      <c r="A743" s="8"/>
    </row>
    <row r="744" ht="12.75">
      <c r="A744" s="8"/>
    </row>
    <row r="745" ht="12.75">
      <c r="A745" s="8"/>
    </row>
    <row r="746" ht="12.75">
      <c r="A746" s="8"/>
    </row>
    <row r="747" ht="12.75">
      <c r="A747" s="8"/>
    </row>
    <row r="748" ht="12.75">
      <c r="A748" s="8"/>
    </row>
    <row r="749" ht="12.75">
      <c r="A749" s="8"/>
    </row>
    <row r="750" ht="12.75">
      <c r="A750" s="8"/>
    </row>
    <row r="751" ht="12.75">
      <c r="A751" s="8"/>
    </row>
    <row r="752" ht="12.75">
      <c r="A752" s="8"/>
    </row>
    <row r="753" ht="12.75">
      <c r="A753" s="8"/>
    </row>
    <row r="754" ht="12.75">
      <c r="A754" s="8"/>
    </row>
    <row r="755" ht="12.75">
      <c r="A755" s="8"/>
    </row>
    <row r="756" ht="12.75">
      <c r="A756" s="8"/>
    </row>
    <row r="757" ht="12.75">
      <c r="A757" s="8"/>
    </row>
    <row r="758" ht="12.75">
      <c r="A758" s="8"/>
    </row>
    <row r="759" ht="12.75">
      <c r="A759" s="8"/>
    </row>
    <row r="760" ht="12.75">
      <c r="A760" s="8"/>
    </row>
    <row r="761" ht="12.75">
      <c r="A761" s="8"/>
    </row>
    <row r="762" ht="12.75">
      <c r="A762" s="8"/>
    </row>
    <row r="763" ht="12.75">
      <c r="A763" s="8"/>
    </row>
    <row r="764" ht="12.75">
      <c r="A764" s="8"/>
    </row>
    <row r="765" ht="12.75">
      <c r="A765" s="8"/>
    </row>
    <row r="766" ht="12.75">
      <c r="A766" s="8"/>
    </row>
    <row r="767" ht="12.75">
      <c r="A767" s="8"/>
    </row>
    <row r="768" ht="12.75">
      <c r="A768" s="8"/>
    </row>
    <row r="769" ht="12.75">
      <c r="A769" s="8"/>
    </row>
    <row r="770" ht="12.75">
      <c r="A770" s="8"/>
    </row>
    <row r="771" ht="12.75">
      <c r="A771" s="8"/>
    </row>
    <row r="772" ht="12.75">
      <c r="A772" s="8"/>
    </row>
    <row r="773" ht="12.75">
      <c r="A773" s="8"/>
    </row>
    <row r="774" ht="12.75">
      <c r="A774" s="8"/>
    </row>
    <row r="775" ht="12.75">
      <c r="A775" s="8"/>
    </row>
    <row r="776" ht="12.75">
      <c r="A776" s="8"/>
    </row>
    <row r="777" ht="12.75">
      <c r="A777" s="8"/>
    </row>
    <row r="778" ht="12.75">
      <c r="A778" s="8"/>
    </row>
    <row r="779" ht="12.75">
      <c r="A779" s="8"/>
    </row>
    <row r="780" ht="12.75">
      <c r="A780" s="8"/>
    </row>
    <row r="781" ht="12.75">
      <c r="A781" s="8"/>
    </row>
    <row r="782" ht="12.75">
      <c r="A782" s="8"/>
    </row>
    <row r="783" ht="12.75">
      <c r="A783" s="8"/>
    </row>
    <row r="784" ht="12.75">
      <c r="A784" s="8"/>
    </row>
    <row r="785" ht="12.75">
      <c r="A785" s="8"/>
    </row>
    <row r="786" ht="12.75">
      <c r="A786" s="8"/>
    </row>
    <row r="787" ht="12.75">
      <c r="A787" s="8"/>
    </row>
    <row r="788" ht="12.75">
      <c r="A788" s="8"/>
    </row>
    <row r="789" ht="12.75">
      <c r="A789" s="8"/>
    </row>
    <row r="790" ht="12.75">
      <c r="A790" s="8"/>
    </row>
    <row r="791" ht="12.75">
      <c r="A791" s="8"/>
    </row>
    <row r="792" ht="12.75">
      <c r="A792" s="8"/>
    </row>
    <row r="793" ht="12.75">
      <c r="A793" s="8"/>
    </row>
    <row r="794" ht="12.75">
      <c r="A794" s="8"/>
    </row>
    <row r="795" ht="12.75">
      <c r="A795" s="8"/>
    </row>
    <row r="796" ht="12.75">
      <c r="A796" s="8"/>
    </row>
    <row r="797" ht="12.75">
      <c r="A797" s="8"/>
    </row>
    <row r="798" ht="12.75">
      <c r="A798" s="8"/>
    </row>
    <row r="799" ht="12.75">
      <c r="A799" s="8"/>
    </row>
    <row r="800" ht="12.75">
      <c r="A800" s="8"/>
    </row>
    <row r="801" ht="12.75">
      <c r="A801" s="8"/>
    </row>
    <row r="802" ht="12.75">
      <c r="A802" s="8"/>
    </row>
    <row r="803" ht="12.75">
      <c r="A803" s="8"/>
    </row>
    <row r="804" ht="12.75">
      <c r="A804" s="8"/>
    </row>
    <row r="805" ht="12.75">
      <c r="A805" s="8"/>
    </row>
    <row r="806" ht="12.75">
      <c r="A806" s="8"/>
    </row>
    <row r="807" ht="12.75">
      <c r="A807" s="8"/>
    </row>
    <row r="808" ht="12.75">
      <c r="A808" s="8"/>
    </row>
    <row r="809" ht="12.75">
      <c r="A809" s="8"/>
    </row>
    <row r="810" ht="12.75">
      <c r="A810" s="8"/>
    </row>
    <row r="811" ht="12.75">
      <c r="A811" s="8"/>
    </row>
    <row r="812" ht="12.75">
      <c r="A812" s="8"/>
    </row>
    <row r="813" ht="12.75">
      <c r="A813" s="8"/>
    </row>
    <row r="814" ht="12.75">
      <c r="A814" s="8"/>
    </row>
    <row r="815" ht="12.75">
      <c r="A815" s="8"/>
    </row>
    <row r="816" ht="12.75">
      <c r="A816" s="8"/>
    </row>
    <row r="817" ht="12.75">
      <c r="A817" s="8"/>
    </row>
    <row r="818" ht="12.75">
      <c r="A818" s="8"/>
    </row>
    <row r="819" ht="12.75">
      <c r="A819" s="8"/>
    </row>
    <row r="820" ht="12.75">
      <c r="A820" s="8"/>
    </row>
    <row r="821" ht="12.75">
      <c r="A821" s="8"/>
    </row>
    <row r="822" ht="12.75">
      <c r="A822" s="8"/>
    </row>
    <row r="823" ht="12.75">
      <c r="A823" s="8"/>
    </row>
    <row r="824" ht="12.75">
      <c r="A824" s="8"/>
    </row>
    <row r="825" ht="12.75">
      <c r="A825" s="8"/>
    </row>
    <row r="826" ht="12.75">
      <c r="A826" s="8"/>
    </row>
    <row r="827" ht="12.75">
      <c r="A827" s="8"/>
    </row>
    <row r="828" ht="12.75">
      <c r="A828" s="8"/>
    </row>
    <row r="829" ht="12.75">
      <c r="A829" s="8"/>
    </row>
    <row r="830" ht="12.75">
      <c r="A830" s="8"/>
    </row>
    <row r="831" ht="12.75">
      <c r="A831" s="8"/>
    </row>
    <row r="832" ht="12.75">
      <c r="A832" s="8"/>
    </row>
    <row r="833" ht="12.75">
      <c r="A833" s="8"/>
    </row>
    <row r="834" ht="12.75">
      <c r="A834" s="8"/>
    </row>
    <row r="835" ht="12.75">
      <c r="A835" s="8"/>
    </row>
    <row r="836" ht="12.75">
      <c r="A836" s="8"/>
    </row>
    <row r="837" ht="12.75">
      <c r="A837" s="8"/>
    </row>
    <row r="838" ht="12.75">
      <c r="A838" s="8"/>
    </row>
    <row r="839" ht="12.75">
      <c r="A839" s="8"/>
    </row>
    <row r="840" ht="12.75">
      <c r="A840" s="8"/>
    </row>
    <row r="841" ht="12.75">
      <c r="A841" s="8"/>
    </row>
    <row r="842" ht="12.75">
      <c r="A842" s="8"/>
    </row>
    <row r="843" ht="12.75">
      <c r="A843" s="8"/>
    </row>
    <row r="844" ht="12.75">
      <c r="A844" s="8"/>
    </row>
    <row r="845" ht="12.75">
      <c r="A845" s="8"/>
    </row>
    <row r="846" ht="12.75">
      <c r="A846" s="8"/>
    </row>
    <row r="847" ht="12.75">
      <c r="A847" s="8"/>
    </row>
    <row r="848" ht="12.75">
      <c r="A848" s="8"/>
    </row>
    <row r="849" ht="12.75">
      <c r="A849" s="8"/>
    </row>
    <row r="850" ht="12.75">
      <c r="A850" s="8"/>
    </row>
    <row r="851" ht="12.75">
      <c r="A851" s="8"/>
    </row>
    <row r="852" ht="12.75">
      <c r="A852" s="8"/>
    </row>
    <row r="853" ht="12.75">
      <c r="A853" s="8"/>
    </row>
    <row r="854" ht="12.75">
      <c r="A854" s="8"/>
    </row>
    <row r="855" ht="12.75">
      <c r="A855" s="8"/>
    </row>
    <row r="856" ht="12.75">
      <c r="A856" s="8"/>
    </row>
    <row r="857" ht="12.75">
      <c r="A857" s="8"/>
    </row>
    <row r="858" ht="12.75">
      <c r="A858" s="8"/>
    </row>
    <row r="859" ht="12.75">
      <c r="A859" s="8"/>
    </row>
    <row r="860" ht="12.75">
      <c r="A860" s="8"/>
    </row>
    <row r="861" ht="12.75">
      <c r="A861" s="8"/>
    </row>
    <row r="862" ht="12.75">
      <c r="A862" s="8"/>
    </row>
    <row r="863" ht="12.75">
      <c r="A863" s="8"/>
    </row>
    <row r="864" ht="12.75">
      <c r="A864" s="8"/>
    </row>
    <row r="865" ht="12.75">
      <c r="A865" s="8"/>
    </row>
    <row r="866" ht="12.75">
      <c r="A866" s="8"/>
    </row>
    <row r="867" ht="12.75">
      <c r="A867" s="8"/>
    </row>
    <row r="868" ht="12.75">
      <c r="A868" s="8"/>
    </row>
    <row r="869" ht="12.75">
      <c r="A869" s="8"/>
    </row>
    <row r="870" ht="12.75">
      <c r="A870" s="8"/>
    </row>
    <row r="871" ht="12.75">
      <c r="A871" s="8"/>
    </row>
    <row r="872" ht="12.75">
      <c r="A872" s="8"/>
    </row>
    <row r="873" ht="12.75">
      <c r="A873" s="8"/>
    </row>
    <row r="874" ht="12.75">
      <c r="A874" s="8"/>
    </row>
    <row r="875" ht="12.75">
      <c r="A875" s="8"/>
    </row>
    <row r="876" ht="12.75">
      <c r="A876" s="8"/>
    </row>
    <row r="877" ht="12.75">
      <c r="A877" s="8"/>
    </row>
    <row r="878" ht="12.75">
      <c r="A878" s="8"/>
    </row>
    <row r="879" ht="12.75">
      <c r="A879" s="8"/>
    </row>
    <row r="880" ht="12.75">
      <c r="A880" s="8"/>
    </row>
    <row r="881" ht="12.75">
      <c r="A881" s="8"/>
    </row>
    <row r="882" ht="12.75">
      <c r="A882" s="8"/>
    </row>
    <row r="883" ht="12.75">
      <c r="A883" s="8"/>
    </row>
    <row r="884" ht="12.75">
      <c r="A884" s="8"/>
    </row>
    <row r="885" ht="12.75">
      <c r="A885" s="8"/>
    </row>
    <row r="886" ht="12.75">
      <c r="A886" s="8"/>
    </row>
    <row r="887" ht="12.75">
      <c r="A887" s="8"/>
    </row>
    <row r="888" ht="12.75">
      <c r="A888" s="8"/>
    </row>
    <row r="889" ht="12.75">
      <c r="A889" s="8"/>
    </row>
    <row r="890" ht="12.75">
      <c r="A890" s="8"/>
    </row>
    <row r="891" ht="12.75">
      <c r="A891" s="8"/>
    </row>
    <row r="892" ht="12.75">
      <c r="A892" s="8"/>
    </row>
    <row r="893" ht="12.75">
      <c r="A893" s="8"/>
    </row>
    <row r="894" ht="12.75">
      <c r="A894" s="8"/>
    </row>
    <row r="895" ht="12.75">
      <c r="A895" s="8"/>
    </row>
    <row r="896" ht="12.75">
      <c r="A896" s="8"/>
    </row>
    <row r="897" ht="12.75">
      <c r="A897" s="8"/>
    </row>
    <row r="898" ht="12.75">
      <c r="A898" s="8"/>
    </row>
    <row r="899" ht="12.75">
      <c r="A899" s="8"/>
    </row>
    <row r="900" ht="12.75">
      <c r="A900" s="8"/>
    </row>
    <row r="901" ht="12.75">
      <c r="A901" s="8"/>
    </row>
    <row r="902" ht="12.75">
      <c r="A902" s="8"/>
    </row>
    <row r="903" ht="12.75">
      <c r="A903" s="8"/>
    </row>
    <row r="904" ht="12.75">
      <c r="A904" s="8"/>
    </row>
    <row r="905" ht="12.75">
      <c r="A905" s="8"/>
    </row>
    <row r="906" ht="12.75">
      <c r="A906" s="8"/>
    </row>
    <row r="907" ht="12.75">
      <c r="A907" s="8"/>
    </row>
    <row r="908" ht="12.75">
      <c r="A908" s="8"/>
    </row>
    <row r="909" ht="12.75">
      <c r="A909" s="8"/>
    </row>
    <row r="910" ht="12.75">
      <c r="A910" s="8"/>
    </row>
    <row r="911" ht="12.75">
      <c r="A911" s="8"/>
    </row>
    <row r="912" ht="12.75">
      <c r="A912" s="8"/>
    </row>
    <row r="913" ht="12.75">
      <c r="A913" s="8"/>
    </row>
    <row r="914" ht="12.75">
      <c r="A914" s="8"/>
    </row>
    <row r="915" ht="12.75">
      <c r="A915" s="8"/>
    </row>
    <row r="916" ht="12.75">
      <c r="A916" s="8"/>
    </row>
    <row r="917" ht="12.75">
      <c r="A917" s="8"/>
    </row>
    <row r="918" ht="12.75">
      <c r="A918" s="8"/>
    </row>
    <row r="919" ht="12.75">
      <c r="A919" s="8"/>
    </row>
    <row r="920" ht="12.75">
      <c r="A920" s="8"/>
    </row>
    <row r="921" ht="12.75">
      <c r="A921" s="8"/>
    </row>
    <row r="922" ht="12.75">
      <c r="A922" s="8"/>
    </row>
    <row r="923" ht="12.75">
      <c r="A923" s="8"/>
    </row>
    <row r="924" ht="12.75">
      <c r="A924" s="8"/>
    </row>
    <row r="925" ht="12.75">
      <c r="A925" s="8"/>
    </row>
    <row r="926" ht="12.75">
      <c r="A926" s="8"/>
    </row>
    <row r="927" ht="12.75">
      <c r="A927" s="8"/>
    </row>
    <row r="928" ht="12.75">
      <c r="A928" s="8"/>
    </row>
    <row r="929" ht="12.75">
      <c r="A929" s="8"/>
    </row>
    <row r="930" ht="12.75">
      <c r="A930" s="8"/>
    </row>
    <row r="931" ht="12.75">
      <c r="A931" s="8"/>
    </row>
    <row r="932" ht="12.75">
      <c r="A932" s="8"/>
    </row>
    <row r="933" ht="12.75">
      <c r="A933" s="8"/>
    </row>
    <row r="934" ht="12.75">
      <c r="A934" s="8"/>
    </row>
    <row r="935" ht="12.75">
      <c r="A935" s="8"/>
    </row>
    <row r="936" ht="12.75">
      <c r="A936" s="8"/>
    </row>
    <row r="937" ht="12.75">
      <c r="A937" s="8"/>
    </row>
    <row r="938" ht="12.75">
      <c r="A938" s="8"/>
    </row>
    <row r="939" ht="12.75">
      <c r="A939" s="8"/>
    </row>
    <row r="940" ht="12.75">
      <c r="A940" s="8"/>
    </row>
    <row r="941" ht="12.75">
      <c r="A941" s="8"/>
    </row>
    <row r="942" ht="12.75">
      <c r="A942" s="8"/>
    </row>
    <row r="943" ht="12.75">
      <c r="A943" s="8"/>
    </row>
    <row r="944" ht="12.75">
      <c r="A944" s="8"/>
    </row>
    <row r="945" ht="12.75">
      <c r="A945" s="8"/>
    </row>
    <row r="946" ht="12.75">
      <c r="A946" s="8"/>
    </row>
    <row r="947" ht="12.75">
      <c r="A947" s="8"/>
    </row>
    <row r="948" ht="12.75">
      <c r="A948" s="8"/>
    </row>
    <row r="949" ht="12.75">
      <c r="A949" s="8"/>
    </row>
    <row r="950" ht="12.75">
      <c r="A950" s="8"/>
    </row>
    <row r="951" ht="12.75">
      <c r="A951" s="8"/>
    </row>
    <row r="952" ht="12.75">
      <c r="A952" s="8"/>
    </row>
    <row r="953" ht="12.75">
      <c r="A953" s="8"/>
    </row>
    <row r="954" ht="12.75">
      <c r="A954" s="8"/>
    </row>
    <row r="955" ht="12.75">
      <c r="A955" s="8"/>
    </row>
    <row r="956" ht="12.75">
      <c r="A956" s="8"/>
    </row>
    <row r="957" ht="12.75">
      <c r="A957" s="8"/>
    </row>
    <row r="958" ht="12.75">
      <c r="A958" s="8"/>
    </row>
    <row r="959" ht="12.75">
      <c r="A959" s="8"/>
    </row>
    <row r="960" ht="12.75">
      <c r="A960" s="8"/>
    </row>
    <row r="961" ht="12.75">
      <c r="A961" s="8"/>
    </row>
    <row r="962" ht="12.75">
      <c r="A962" s="8"/>
    </row>
    <row r="963" ht="12.75">
      <c r="A963" s="8"/>
    </row>
    <row r="964" ht="12.75">
      <c r="A964" s="8"/>
    </row>
    <row r="965" ht="12.75">
      <c r="A965" s="8"/>
    </row>
    <row r="966" ht="12.75">
      <c r="A966" s="8"/>
    </row>
    <row r="967" ht="12.75">
      <c r="A967" s="8"/>
    </row>
    <row r="968" ht="12.75">
      <c r="A968" s="8"/>
    </row>
    <row r="969" ht="12.75">
      <c r="A969" s="8"/>
    </row>
    <row r="970" ht="12.75">
      <c r="A970" s="8"/>
    </row>
    <row r="971" ht="12.75">
      <c r="A971" s="8"/>
    </row>
    <row r="972" ht="12.75">
      <c r="A972" s="8"/>
    </row>
    <row r="973" ht="12.75">
      <c r="A973" s="8"/>
    </row>
    <row r="974" ht="12.75">
      <c r="A974" s="8"/>
    </row>
    <row r="975" ht="12.75">
      <c r="A975" s="8"/>
    </row>
    <row r="976" ht="12.75">
      <c r="A976" s="8"/>
    </row>
    <row r="977" ht="12.75">
      <c r="A977" s="8"/>
    </row>
    <row r="978" ht="12.75">
      <c r="A978" s="8"/>
    </row>
    <row r="979" ht="12.75">
      <c r="A979" s="8"/>
    </row>
    <row r="980" ht="12.75">
      <c r="A980" s="8"/>
    </row>
    <row r="981" ht="12.75">
      <c r="A981" s="8"/>
    </row>
    <row r="982" ht="12.75">
      <c r="A982" s="8"/>
    </row>
    <row r="983" ht="12.75">
      <c r="A983" s="8"/>
    </row>
    <row r="984" ht="12.75">
      <c r="A984" s="8"/>
    </row>
    <row r="985" ht="12.75">
      <c r="A985" s="8"/>
    </row>
    <row r="986" ht="12.75">
      <c r="A986" s="8"/>
    </row>
    <row r="987" ht="12.75">
      <c r="A987" s="8"/>
    </row>
    <row r="988" ht="12.75">
      <c r="A988" s="8"/>
    </row>
    <row r="989" ht="12.75">
      <c r="A989" s="8"/>
    </row>
    <row r="990" ht="12.75">
      <c r="A990" s="8"/>
    </row>
    <row r="991" ht="12.75">
      <c r="A991" s="8"/>
    </row>
    <row r="992" ht="12.75">
      <c r="A992" s="8"/>
    </row>
    <row r="993" ht="12.75">
      <c r="A993" s="8"/>
    </row>
    <row r="994" ht="12.75">
      <c r="A994" s="8"/>
    </row>
    <row r="995" ht="12.75">
      <c r="A995" s="8"/>
    </row>
    <row r="996" ht="12.75">
      <c r="A996" s="8"/>
    </row>
    <row r="997" ht="12.75">
      <c r="A997" s="8"/>
    </row>
    <row r="998" ht="12.75">
      <c r="A998" s="8"/>
    </row>
    <row r="999" ht="12.75">
      <c r="A999" s="8"/>
    </row>
    <row r="1000" ht="12.75">
      <c r="A1000" s="8"/>
    </row>
    <row r="1001" ht="12.75">
      <c r="A1001" s="8"/>
    </row>
    <row r="1002" ht="12.75">
      <c r="A1002" s="8"/>
    </row>
    <row r="1003" ht="12.75">
      <c r="A1003" s="8"/>
    </row>
    <row r="1004" ht="12.75">
      <c r="A1004" s="8"/>
    </row>
    <row r="1005" ht="12.75">
      <c r="A1005" s="8"/>
    </row>
    <row r="1006" ht="12.75">
      <c r="A1006" s="8"/>
    </row>
    <row r="1007" ht="12.75">
      <c r="A1007" s="8"/>
    </row>
    <row r="1008" ht="12.75">
      <c r="A1008" s="8"/>
    </row>
    <row r="1009" ht="12.75">
      <c r="A1009" s="8"/>
    </row>
    <row r="1010" ht="12.75">
      <c r="A1010" s="8"/>
    </row>
    <row r="1011" ht="12.75">
      <c r="A1011" s="8"/>
    </row>
    <row r="1012" ht="12.75">
      <c r="A1012" s="8"/>
    </row>
    <row r="1013" ht="12.75">
      <c r="A1013" s="8"/>
    </row>
    <row r="1014" ht="12.75">
      <c r="A1014" s="8"/>
    </row>
    <row r="1015" ht="12.75">
      <c r="A1015" s="8"/>
    </row>
    <row r="1016" ht="12.75">
      <c r="A1016" s="8"/>
    </row>
    <row r="1017" ht="12.75">
      <c r="A1017" s="8"/>
    </row>
    <row r="1018" ht="12.75">
      <c r="A1018" s="8"/>
    </row>
    <row r="1019" ht="12.75">
      <c r="A1019" s="8"/>
    </row>
    <row r="1020" ht="12.75">
      <c r="A1020" s="8"/>
    </row>
    <row r="1021" ht="12.75">
      <c r="A1021" s="8"/>
    </row>
    <row r="1022" ht="12.75">
      <c r="A1022" s="8"/>
    </row>
    <row r="1023" ht="12.75">
      <c r="A1023" s="8"/>
    </row>
    <row r="1024" ht="12.75">
      <c r="A1024" s="8"/>
    </row>
    <row r="1025" ht="12.75">
      <c r="A1025" s="8"/>
    </row>
    <row r="1026" ht="12.75">
      <c r="A1026" s="8"/>
    </row>
    <row r="1027" ht="12.75">
      <c r="A1027" s="8"/>
    </row>
    <row r="1028" ht="12.75">
      <c r="A1028" s="8"/>
    </row>
    <row r="1029" ht="12.75">
      <c r="A1029" s="8"/>
    </row>
    <row r="1030" ht="12.75">
      <c r="A1030" s="8"/>
    </row>
    <row r="1031" ht="12.75">
      <c r="A1031" s="8"/>
    </row>
    <row r="1032" ht="12.75">
      <c r="A1032" s="8"/>
    </row>
    <row r="1033" ht="12.75">
      <c r="A1033" s="8"/>
    </row>
    <row r="1034" ht="12.75">
      <c r="A1034" s="8"/>
    </row>
    <row r="1035" ht="12.75">
      <c r="A1035" s="8"/>
    </row>
    <row r="1036" ht="12.75">
      <c r="A1036" s="8"/>
    </row>
    <row r="1037" ht="12.75">
      <c r="A1037" s="8"/>
    </row>
    <row r="1038" ht="12.75">
      <c r="A1038" s="8"/>
    </row>
    <row r="1039" ht="12.75">
      <c r="A1039" s="8"/>
    </row>
    <row r="1040" ht="12.75">
      <c r="A1040" s="8"/>
    </row>
    <row r="1041" ht="12.75">
      <c r="A1041" s="8"/>
    </row>
    <row r="1042" ht="12.75">
      <c r="A1042" s="8"/>
    </row>
    <row r="1043" ht="12.75">
      <c r="A1043" s="8"/>
    </row>
    <row r="1044" ht="12.75">
      <c r="A1044" s="8"/>
    </row>
    <row r="1045" ht="12.75">
      <c r="A1045" s="8"/>
    </row>
    <row r="1046" ht="12.75">
      <c r="A1046" s="8"/>
    </row>
    <row r="1047" ht="12.75">
      <c r="A1047" s="8"/>
    </row>
    <row r="1048" ht="12.75">
      <c r="A1048" s="8"/>
    </row>
    <row r="1049" ht="12.75">
      <c r="A1049" s="8"/>
    </row>
    <row r="1050" ht="12.75">
      <c r="A1050" s="8"/>
    </row>
    <row r="1051" ht="12.75">
      <c r="A1051" s="8"/>
    </row>
    <row r="1052" ht="12.75">
      <c r="A1052" s="8"/>
    </row>
    <row r="1053" ht="12.75">
      <c r="A1053" s="8"/>
    </row>
    <row r="1054" ht="12.75">
      <c r="A1054" s="8"/>
    </row>
    <row r="1055" ht="12.75">
      <c r="A1055" s="8"/>
    </row>
    <row r="1056" ht="12.75">
      <c r="A1056" s="8"/>
    </row>
    <row r="1057" ht="12.75">
      <c r="A1057" s="8"/>
    </row>
    <row r="1058" ht="12.75">
      <c r="A1058" s="8"/>
    </row>
    <row r="1059" ht="12.75">
      <c r="A1059" s="8"/>
    </row>
    <row r="1060" ht="12.75">
      <c r="A1060" s="8"/>
    </row>
    <row r="1061" ht="12.75">
      <c r="A1061" s="8"/>
    </row>
    <row r="1062" ht="12.75">
      <c r="A1062" s="8"/>
    </row>
    <row r="1063" ht="12.75">
      <c r="A1063" s="8"/>
    </row>
    <row r="1064" ht="12.75">
      <c r="A1064" s="8"/>
    </row>
    <row r="1065" ht="12.75">
      <c r="A1065" s="8"/>
    </row>
    <row r="1066" ht="12.75">
      <c r="A1066" s="8"/>
    </row>
    <row r="1067" ht="12.75">
      <c r="A1067" s="8"/>
    </row>
    <row r="1068" ht="12.75">
      <c r="A1068" s="8"/>
    </row>
    <row r="1069" ht="12.75">
      <c r="A1069" s="8"/>
    </row>
    <row r="1070" ht="12.75">
      <c r="A1070" s="8"/>
    </row>
    <row r="1071" ht="12.75">
      <c r="A1071" s="8"/>
    </row>
    <row r="1072" ht="12.75">
      <c r="A1072" s="8"/>
    </row>
    <row r="1073" ht="12.75">
      <c r="A1073" s="8"/>
    </row>
    <row r="1074" ht="12.75">
      <c r="A1074" s="8"/>
    </row>
    <row r="1075" ht="12.75">
      <c r="A1075" s="8"/>
    </row>
    <row r="1076" ht="12.75">
      <c r="A1076" s="8"/>
    </row>
    <row r="1077" ht="12.75">
      <c r="A1077" s="8"/>
    </row>
    <row r="1078" ht="12.75">
      <c r="A1078" s="8"/>
    </row>
    <row r="1079" ht="12.75">
      <c r="A1079" s="8"/>
    </row>
    <row r="1080" ht="12.75">
      <c r="A1080" s="8"/>
    </row>
    <row r="1081" ht="12.75">
      <c r="A1081" s="8"/>
    </row>
    <row r="1082" ht="12.75">
      <c r="A1082" s="8"/>
    </row>
    <row r="1083" ht="12.75">
      <c r="A1083" s="8"/>
    </row>
    <row r="1084" ht="12.75">
      <c r="A1084" s="8"/>
    </row>
    <row r="1085" ht="12.75">
      <c r="A1085" s="8"/>
    </row>
    <row r="1086" ht="12.75">
      <c r="A1086" s="8"/>
    </row>
    <row r="1087" ht="12.75">
      <c r="A1087" s="8"/>
    </row>
    <row r="1088" ht="12.75">
      <c r="A1088" s="8"/>
    </row>
    <row r="1089" ht="12.75">
      <c r="A1089" s="8"/>
    </row>
    <row r="1090" ht="12.75">
      <c r="A1090" s="8"/>
    </row>
    <row r="1091" ht="12.75">
      <c r="A1091" s="8"/>
    </row>
    <row r="1092" ht="12.75">
      <c r="A1092" s="8"/>
    </row>
    <row r="1093" ht="12.75">
      <c r="A1093" s="8"/>
    </row>
    <row r="1094" ht="12.75">
      <c r="A1094" s="8"/>
    </row>
    <row r="1095" ht="12.75">
      <c r="A1095" s="8"/>
    </row>
    <row r="1096" ht="12.75">
      <c r="A1096" s="8"/>
    </row>
    <row r="1097" ht="12.75">
      <c r="A1097" s="8"/>
    </row>
    <row r="1098" ht="12.75">
      <c r="A1098" s="8"/>
    </row>
    <row r="1099" ht="12.75">
      <c r="A1099" s="8"/>
    </row>
    <row r="1100" ht="12.75">
      <c r="A1100" s="8"/>
    </row>
    <row r="1101" ht="12.75">
      <c r="A1101" s="8"/>
    </row>
    <row r="1102" ht="12.75">
      <c r="A1102" s="8"/>
    </row>
    <row r="1103" ht="12.75">
      <c r="A1103" s="8"/>
    </row>
    <row r="1104" ht="12.75">
      <c r="A1104" s="8"/>
    </row>
    <row r="1105" ht="12.75">
      <c r="A1105" s="8"/>
    </row>
    <row r="1106" ht="12.75">
      <c r="A1106" s="8"/>
    </row>
    <row r="1107" ht="12.75">
      <c r="A1107" s="8"/>
    </row>
    <row r="1108" ht="12.75">
      <c r="A1108" s="8"/>
    </row>
    <row r="1109" ht="12.75">
      <c r="A1109" s="8"/>
    </row>
    <row r="1110" ht="12.75">
      <c r="A1110" s="8"/>
    </row>
    <row r="1111" ht="12.75">
      <c r="A1111" s="8"/>
    </row>
    <row r="1112" ht="12.75">
      <c r="A1112" s="8"/>
    </row>
    <row r="1113" ht="12.75">
      <c r="A1113" s="8"/>
    </row>
    <row r="1114" ht="12.75">
      <c r="A1114" s="8"/>
    </row>
    <row r="1115" ht="12.75">
      <c r="A1115" s="8"/>
    </row>
    <row r="1116" ht="12.75">
      <c r="A1116" s="8"/>
    </row>
    <row r="1117" ht="12.75">
      <c r="A1117" s="8"/>
    </row>
    <row r="1118" ht="12.75">
      <c r="A1118" s="8"/>
    </row>
    <row r="1119" ht="12.75">
      <c r="A1119" s="8"/>
    </row>
    <row r="1120" ht="12.75">
      <c r="A1120" s="8"/>
    </row>
    <row r="1121" ht="12.75">
      <c r="A1121" s="8"/>
    </row>
    <row r="1122" ht="12.75">
      <c r="A1122" s="8"/>
    </row>
    <row r="1123" ht="12.75">
      <c r="A1123" s="8"/>
    </row>
    <row r="1124" ht="12.75">
      <c r="A1124" s="8"/>
    </row>
    <row r="1125" ht="12.75">
      <c r="A1125" s="8"/>
    </row>
    <row r="1126" ht="12.75">
      <c r="A1126" s="8"/>
    </row>
    <row r="1127" ht="12.75">
      <c r="A1127" s="8"/>
    </row>
    <row r="1128" ht="12.75">
      <c r="A1128" s="8"/>
    </row>
    <row r="1129" ht="12.75">
      <c r="A1129" s="8"/>
    </row>
    <row r="1130" ht="12.75">
      <c r="A1130" s="8"/>
    </row>
    <row r="1131" ht="12.75">
      <c r="A1131" s="8"/>
    </row>
    <row r="1132" ht="12.75">
      <c r="A1132" s="8"/>
    </row>
    <row r="1133" ht="12.75">
      <c r="A1133" s="8"/>
    </row>
    <row r="1134" ht="12.75">
      <c r="A1134" s="8"/>
    </row>
    <row r="1135" ht="12.75">
      <c r="A1135" s="8"/>
    </row>
    <row r="1136" ht="12.75">
      <c r="A1136" s="8"/>
    </row>
    <row r="1137" ht="12.75">
      <c r="A1137" s="8"/>
    </row>
    <row r="1138" ht="12.75">
      <c r="A1138" s="8"/>
    </row>
    <row r="1139" ht="12.75">
      <c r="A1139" s="8"/>
    </row>
    <row r="1140" ht="12.75">
      <c r="A1140" s="8"/>
    </row>
    <row r="1141" ht="12.75">
      <c r="A1141" s="8"/>
    </row>
    <row r="1142" ht="12.75">
      <c r="A1142" s="8"/>
    </row>
    <row r="1143" ht="12.75">
      <c r="A1143" s="8"/>
    </row>
    <row r="1144" ht="12.75">
      <c r="A1144" s="8"/>
    </row>
    <row r="1145" ht="12.75">
      <c r="A1145" s="8"/>
    </row>
    <row r="1146" ht="12.75">
      <c r="A1146" s="8"/>
    </row>
    <row r="1147" ht="12.75">
      <c r="A1147" s="8"/>
    </row>
    <row r="1148" ht="12.75">
      <c r="A1148" s="8"/>
    </row>
    <row r="1149" ht="12.75">
      <c r="A1149" s="8"/>
    </row>
    <row r="1150" ht="12.75">
      <c r="A1150" s="8"/>
    </row>
    <row r="1151" ht="12.75">
      <c r="A1151" s="8"/>
    </row>
    <row r="1152" ht="12.75">
      <c r="A1152" s="8"/>
    </row>
    <row r="1153" ht="12.75">
      <c r="A1153" s="8"/>
    </row>
    <row r="1154" ht="12.75">
      <c r="A1154" s="8"/>
    </row>
    <row r="1155" ht="12.75">
      <c r="A1155" s="8"/>
    </row>
    <row r="1156" ht="12.75">
      <c r="A1156" s="8"/>
    </row>
    <row r="1157" ht="12.75">
      <c r="A1157" s="8"/>
    </row>
    <row r="1158" ht="12.75">
      <c r="A1158" s="8"/>
    </row>
    <row r="1159" ht="12.75">
      <c r="A1159" s="8"/>
    </row>
    <row r="1160" ht="12.75">
      <c r="A1160" s="8"/>
    </row>
    <row r="1161" ht="12.75">
      <c r="A1161" s="8"/>
    </row>
    <row r="1162" ht="12.75">
      <c r="A1162" s="8"/>
    </row>
    <row r="1163" ht="12.75">
      <c r="A1163" s="8"/>
    </row>
    <row r="1164" ht="12.75">
      <c r="A1164" s="8"/>
    </row>
    <row r="1165" ht="12.75">
      <c r="A1165" s="8"/>
    </row>
    <row r="1166" ht="12.75">
      <c r="A1166" s="8"/>
    </row>
    <row r="1167" ht="12.75">
      <c r="A1167" s="8"/>
    </row>
    <row r="1168" ht="12.75">
      <c r="A1168" s="8"/>
    </row>
    <row r="1169" ht="12.75">
      <c r="A1169" s="8"/>
    </row>
    <row r="1170" ht="12.75">
      <c r="A1170" s="8"/>
    </row>
    <row r="1171" ht="12.75">
      <c r="A1171" s="8"/>
    </row>
    <row r="1172" ht="12.75">
      <c r="A1172" s="8"/>
    </row>
    <row r="1173" ht="12.75">
      <c r="A1173" s="8"/>
    </row>
    <row r="1174" ht="12.75">
      <c r="A1174" s="8"/>
    </row>
    <row r="1175" ht="12.75">
      <c r="A1175" s="8"/>
    </row>
    <row r="1176" ht="12.75">
      <c r="A1176" s="8"/>
    </row>
    <row r="1177" ht="12.75">
      <c r="A1177" s="8"/>
    </row>
    <row r="1178" ht="12.75">
      <c r="A1178" s="8"/>
    </row>
    <row r="1179" ht="12.75">
      <c r="A1179" s="8"/>
    </row>
    <row r="1180" ht="12.75">
      <c r="A1180" s="8"/>
    </row>
    <row r="1181" ht="12.75">
      <c r="A1181" s="8"/>
    </row>
    <row r="1182" ht="12.75">
      <c r="A1182" s="8"/>
    </row>
    <row r="1183" ht="12.75">
      <c r="A1183" s="8"/>
    </row>
    <row r="1184" ht="12.75">
      <c r="A1184" s="8"/>
    </row>
    <row r="1185" ht="12.75">
      <c r="A1185" s="8"/>
    </row>
    <row r="1186" ht="12.75">
      <c r="A1186" s="8"/>
    </row>
    <row r="1187" ht="12.75">
      <c r="A1187" s="8"/>
    </row>
    <row r="1188" ht="12.75">
      <c r="A1188" s="8"/>
    </row>
    <row r="1189" ht="12.75">
      <c r="A1189" s="8"/>
    </row>
    <row r="1190" ht="12.75">
      <c r="A1190" s="8"/>
    </row>
    <row r="1191" ht="12.75">
      <c r="A1191" s="8"/>
    </row>
    <row r="1192" ht="12.75">
      <c r="A1192" s="8"/>
    </row>
    <row r="1193" ht="12.75">
      <c r="A1193" s="8"/>
    </row>
    <row r="1194" ht="12.75">
      <c r="A1194" s="8"/>
    </row>
    <row r="1195" ht="12.75">
      <c r="A1195" s="8"/>
    </row>
    <row r="1196" ht="12.75">
      <c r="A1196" s="8"/>
    </row>
    <row r="1197" ht="12.75">
      <c r="A1197" s="8"/>
    </row>
    <row r="1198" ht="12.75">
      <c r="A1198" s="8"/>
    </row>
    <row r="1199" ht="12.75">
      <c r="A1199" s="8"/>
    </row>
    <row r="1200" ht="12.75">
      <c r="A1200" s="8"/>
    </row>
    <row r="1201" ht="12.75">
      <c r="A1201" s="8"/>
    </row>
    <row r="1202" ht="12.75">
      <c r="A1202" s="8"/>
    </row>
    <row r="1203" ht="12.75">
      <c r="A1203" s="8"/>
    </row>
    <row r="1204" ht="12.75">
      <c r="A1204" s="8"/>
    </row>
    <row r="1205" ht="12.75">
      <c r="A1205" s="8"/>
    </row>
    <row r="1206" ht="12.75">
      <c r="A1206" s="8"/>
    </row>
    <row r="1207" ht="12.75">
      <c r="A1207" s="8"/>
    </row>
    <row r="1208" ht="12.75">
      <c r="A1208" s="8"/>
    </row>
    <row r="1209" ht="12.75">
      <c r="A1209" s="8"/>
    </row>
    <row r="1210" ht="12.75">
      <c r="A1210" s="8"/>
    </row>
    <row r="1211" ht="12.75">
      <c r="A1211" s="8"/>
    </row>
    <row r="1212" ht="12.75">
      <c r="A1212" s="8"/>
    </row>
    <row r="1213" ht="12.75">
      <c r="A1213" s="8"/>
    </row>
    <row r="1214" ht="12.75">
      <c r="A1214" s="8"/>
    </row>
    <row r="1215" ht="12.75">
      <c r="A1215" s="8"/>
    </row>
    <row r="1216" ht="12.75">
      <c r="A1216" s="8"/>
    </row>
    <row r="1217" ht="12.75">
      <c r="A1217" s="8"/>
    </row>
    <row r="1218" ht="12.75">
      <c r="A1218" s="8"/>
    </row>
    <row r="1219" ht="12.75">
      <c r="A1219" s="8"/>
    </row>
    <row r="1220" ht="12.75">
      <c r="A1220" s="8"/>
    </row>
    <row r="1221" ht="12.75">
      <c r="A1221" s="8"/>
    </row>
    <row r="1222" ht="12.75">
      <c r="A1222" s="8"/>
    </row>
    <row r="1223" ht="12.75">
      <c r="A1223" s="8"/>
    </row>
    <row r="1224" ht="12.75">
      <c r="A1224" s="8"/>
    </row>
    <row r="1225" ht="12.75">
      <c r="A1225" s="8"/>
    </row>
    <row r="1226" ht="12.75">
      <c r="A1226" s="8"/>
    </row>
    <row r="1227" ht="12.75">
      <c r="A1227" s="8"/>
    </row>
    <row r="1228" ht="12.75">
      <c r="A1228" s="8"/>
    </row>
    <row r="1229" ht="12.75">
      <c r="A1229" s="8"/>
    </row>
    <row r="1230" ht="12.75">
      <c r="A1230" s="8"/>
    </row>
    <row r="1231" ht="12.75">
      <c r="A1231" s="8"/>
    </row>
    <row r="1232" ht="12.75">
      <c r="A1232" s="8"/>
    </row>
    <row r="1233" ht="12.75">
      <c r="A1233" s="8"/>
    </row>
    <row r="1234" ht="12.75">
      <c r="A1234" s="8"/>
    </row>
    <row r="1235" ht="12.75">
      <c r="A1235" s="8"/>
    </row>
    <row r="1236" ht="12.75">
      <c r="A1236" s="8"/>
    </row>
    <row r="1237" ht="12.75">
      <c r="A1237" s="8"/>
    </row>
    <row r="1238" ht="12.75">
      <c r="A1238" s="8"/>
    </row>
    <row r="1239" ht="12.75">
      <c r="A1239" s="8"/>
    </row>
    <row r="1240" ht="12.75">
      <c r="A1240" s="8"/>
    </row>
    <row r="1241" ht="12.75">
      <c r="A1241" s="8"/>
    </row>
    <row r="1242" ht="12.75">
      <c r="A1242" s="8"/>
    </row>
    <row r="1243" ht="12.75">
      <c r="A1243" s="8"/>
    </row>
    <row r="1244" ht="12.75">
      <c r="A1244" s="8"/>
    </row>
    <row r="1245" ht="12.75">
      <c r="A1245" s="8"/>
    </row>
    <row r="1246" ht="12.75">
      <c r="A1246" s="8"/>
    </row>
    <row r="1247" ht="12.75">
      <c r="A1247" s="8"/>
    </row>
    <row r="1248" ht="12.75">
      <c r="A1248" s="8"/>
    </row>
    <row r="1249" ht="12.75">
      <c r="A1249" s="8"/>
    </row>
    <row r="1250" ht="12.75">
      <c r="A1250" s="8"/>
    </row>
    <row r="1251" ht="12.75">
      <c r="A1251" s="8"/>
    </row>
    <row r="1252" ht="12.75">
      <c r="A1252" s="8"/>
    </row>
    <row r="1253" ht="12.75">
      <c r="A1253" s="8"/>
    </row>
    <row r="1254" ht="12.75">
      <c r="A1254" s="8"/>
    </row>
    <row r="1255" ht="12.75">
      <c r="A1255" s="8"/>
    </row>
    <row r="1256" ht="12.75">
      <c r="A1256" s="8"/>
    </row>
    <row r="1257" ht="12.75">
      <c r="A1257" s="8"/>
    </row>
    <row r="1258" ht="12.75">
      <c r="A1258" s="8"/>
    </row>
    <row r="1259" ht="12.75">
      <c r="A1259" s="8"/>
    </row>
    <row r="1260" ht="12.75">
      <c r="A1260" s="8"/>
    </row>
    <row r="1261" ht="12.75">
      <c r="A1261" s="8"/>
    </row>
    <row r="1262" ht="12.75">
      <c r="A1262" s="8"/>
    </row>
    <row r="1263" ht="12.75">
      <c r="A1263" s="8"/>
    </row>
    <row r="1264" ht="12.75">
      <c r="A1264" s="8"/>
    </row>
    <row r="1265" ht="12.75">
      <c r="A1265" s="8"/>
    </row>
    <row r="1266" ht="12.75">
      <c r="A1266" s="8"/>
    </row>
    <row r="1267" ht="12.75">
      <c r="A1267" s="8"/>
    </row>
    <row r="1268" ht="12.75">
      <c r="A1268" s="8"/>
    </row>
    <row r="1269" ht="12.75">
      <c r="A1269" s="8"/>
    </row>
    <row r="1270" ht="12.75">
      <c r="A1270" s="8"/>
    </row>
    <row r="1271" ht="12.75">
      <c r="A1271" s="8"/>
    </row>
    <row r="1272" ht="12.75">
      <c r="A1272" s="8"/>
    </row>
    <row r="1273" ht="12.75">
      <c r="A1273" s="8"/>
    </row>
    <row r="1274" ht="12.75">
      <c r="A1274" s="8"/>
    </row>
    <row r="1275" ht="12.75">
      <c r="A1275" s="8"/>
    </row>
    <row r="1276" ht="12.75">
      <c r="A1276" s="8"/>
    </row>
    <row r="1277" ht="12.75">
      <c r="A1277" s="8"/>
    </row>
    <row r="1278" ht="12.75">
      <c r="A1278" s="8"/>
    </row>
    <row r="1279" ht="12.75">
      <c r="A1279" s="8"/>
    </row>
    <row r="1280" ht="12.75">
      <c r="A1280" s="8"/>
    </row>
    <row r="1281" ht="12.75">
      <c r="A1281" s="8"/>
    </row>
    <row r="1282" ht="12.75">
      <c r="A1282" s="8"/>
    </row>
    <row r="1283" ht="12.75">
      <c r="A1283" s="8"/>
    </row>
    <row r="1284" ht="12.75">
      <c r="A1284" s="8"/>
    </row>
    <row r="1285" ht="12.75">
      <c r="A1285" s="8"/>
    </row>
    <row r="1286" ht="12.75">
      <c r="A1286" s="8"/>
    </row>
    <row r="1287" ht="12.75">
      <c r="A1287" s="8"/>
    </row>
    <row r="1288" ht="12.75">
      <c r="A1288" s="8"/>
    </row>
    <row r="1289" ht="12.75">
      <c r="A1289" s="8"/>
    </row>
    <row r="1290" ht="12.75">
      <c r="A1290" s="8"/>
    </row>
    <row r="1291" ht="12.75">
      <c r="A1291" s="8"/>
    </row>
    <row r="1292" ht="12.75">
      <c r="A1292" s="8"/>
    </row>
    <row r="1293" ht="12.75">
      <c r="A1293" s="8"/>
    </row>
    <row r="1294" ht="12.75">
      <c r="A1294" s="8"/>
    </row>
    <row r="1295" ht="12.75">
      <c r="A1295" s="8"/>
    </row>
    <row r="1296" ht="12.75">
      <c r="A1296" s="8"/>
    </row>
    <row r="1297" ht="12.75">
      <c r="A1297" s="8"/>
    </row>
    <row r="1298" ht="12.75">
      <c r="A1298" s="8"/>
    </row>
    <row r="1299" ht="12.75">
      <c r="A1299" s="8"/>
    </row>
    <row r="1300" ht="12.75">
      <c r="A1300" s="8"/>
    </row>
    <row r="1301" ht="12.75">
      <c r="A1301" s="8"/>
    </row>
    <row r="1302" ht="12.75">
      <c r="A1302" s="8"/>
    </row>
    <row r="1303" ht="12.75">
      <c r="A1303" s="8"/>
    </row>
    <row r="1304" ht="12.75">
      <c r="A1304" s="8"/>
    </row>
    <row r="1305" ht="12.75">
      <c r="A1305" s="8"/>
    </row>
    <row r="1306" ht="12.75">
      <c r="A1306" s="8"/>
    </row>
    <row r="1307" ht="12.75">
      <c r="A1307" s="8"/>
    </row>
    <row r="1308" ht="12.75">
      <c r="A1308" s="8"/>
    </row>
    <row r="1309" ht="12.75">
      <c r="A1309" s="8"/>
    </row>
    <row r="1310" ht="12.75">
      <c r="A1310" s="8"/>
    </row>
    <row r="1311" ht="12.75">
      <c r="A1311" s="8"/>
    </row>
    <row r="1312" ht="12.75">
      <c r="A1312" s="8"/>
    </row>
    <row r="1313" ht="12.75">
      <c r="A1313" s="8"/>
    </row>
    <row r="1314" ht="12.75">
      <c r="A1314" s="8"/>
    </row>
    <row r="1315" ht="12.75">
      <c r="A1315" s="8"/>
    </row>
    <row r="1316" ht="12.75">
      <c r="A1316" s="8"/>
    </row>
    <row r="1317" ht="12.75">
      <c r="A1317" s="8"/>
    </row>
    <row r="1318" ht="12.75">
      <c r="A1318" s="8"/>
    </row>
    <row r="1319" ht="12.75">
      <c r="A1319" s="8"/>
    </row>
    <row r="1320" ht="12.75">
      <c r="A1320" s="8"/>
    </row>
    <row r="1321" ht="12.75">
      <c r="A1321" s="8"/>
    </row>
    <row r="1322" ht="12.75">
      <c r="A1322" s="8"/>
    </row>
    <row r="1323" ht="12.75">
      <c r="A1323" s="8"/>
    </row>
    <row r="1324" ht="12.75">
      <c r="A1324" s="8"/>
    </row>
    <row r="1325" ht="12.75">
      <c r="A1325" s="8"/>
    </row>
    <row r="1326" ht="12.75">
      <c r="A1326" s="8"/>
    </row>
    <row r="1327" ht="12.75">
      <c r="A1327" s="8"/>
    </row>
    <row r="1328" ht="12.75">
      <c r="A1328" s="8"/>
    </row>
    <row r="1329" ht="12.75">
      <c r="A1329" s="8"/>
    </row>
    <row r="1330" ht="12.75">
      <c r="A1330" s="8"/>
    </row>
    <row r="1331" ht="12.75">
      <c r="A1331" s="8"/>
    </row>
    <row r="1332" ht="12.75">
      <c r="A1332" s="8"/>
    </row>
    <row r="1333" ht="12.75">
      <c r="A1333" s="8"/>
    </row>
    <row r="1334" ht="12.75">
      <c r="A1334" s="8"/>
    </row>
    <row r="1335" ht="12.75">
      <c r="A1335" s="8"/>
    </row>
    <row r="1336" ht="12.75">
      <c r="A1336" s="8"/>
    </row>
    <row r="1337" ht="12.75">
      <c r="A1337" s="8"/>
    </row>
    <row r="1338" ht="12.75">
      <c r="A1338" s="8"/>
    </row>
    <row r="1339" ht="12.75">
      <c r="A1339" s="8"/>
    </row>
    <row r="1340" ht="12.75">
      <c r="A1340" s="8"/>
    </row>
    <row r="1341" ht="12.75">
      <c r="A1341" s="8"/>
    </row>
    <row r="1342" ht="12.75">
      <c r="A1342" s="8"/>
    </row>
    <row r="1343" ht="12.75">
      <c r="A1343" s="8"/>
    </row>
    <row r="1344" ht="12.75">
      <c r="A1344" s="8"/>
    </row>
    <row r="1345" ht="12.75">
      <c r="A1345" s="8"/>
    </row>
    <row r="1346" ht="12.75">
      <c r="A1346" s="8"/>
    </row>
    <row r="1347" ht="12.75">
      <c r="A1347" s="8"/>
    </row>
    <row r="1348" ht="12.75">
      <c r="A1348" s="8"/>
    </row>
    <row r="1349" ht="12.75">
      <c r="A1349" s="8"/>
    </row>
    <row r="1350" ht="12.75">
      <c r="A1350" s="8"/>
    </row>
    <row r="1351" ht="12.75">
      <c r="A1351" s="8"/>
    </row>
    <row r="1352" ht="12.75">
      <c r="A1352" s="8"/>
    </row>
    <row r="1353" ht="12.75">
      <c r="A1353" s="8"/>
    </row>
    <row r="1354" ht="12.75">
      <c r="A1354" s="8"/>
    </row>
    <row r="1355" ht="12.75">
      <c r="A1355" s="8"/>
    </row>
    <row r="1356" ht="12.75">
      <c r="A1356" s="8"/>
    </row>
    <row r="1357" ht="12.75">
      <c r="A1357" s="8"/>
    </row>
    <row r="1358" ht="12.75">
      <c r="A1358" s="8"/>
    </row>
    <row r="1359" ht="12.75">
      <c r="A1359" s="8"/>
    </row>
    <row r="1360" ht="12.75">
      <c r="A1360" s="8"/>
    </row>
    <row r="1361" ht="12.75">
      <c r="A1361" s="8"/>
    </row>
    <row r="1362" ht="12.75">
      <c r="A1362" s="8"/>
    </row>
    <row r="1363" ht="12.75">
      <c r="A1363" s="8"/>
    </row>
    <row r="1364" ht="12.75">
      <c r="A1364" s="8"/>
    </row>
    <row r="1365" ht="12.75">
      <c r="A1365" s="8"/>
    </row>
    <row r="1366" ht="12.75">
      <c r="A1366" s="8"/>
    </row>
    <row r="1367" ht="12.75">
      <c r="A1367" s="8"/>
    </row>
    <row r="1368" ht="12.75">
      <c r="A1368" s="8"/>
    </row>
    <row r="1369" ht="12.75">
      <c r="A1369" s="8"/>
    </row>
    <row r="1370" ht="12.75">
      <c r="A1370" s="8"/>
    </row>
    <row r="1371" ht="12.75">
      <c r="A1371" s="8"/>
    </row>
    <row r="1372" ht="12.75">
      <c r="A1372" s="8"/>
    </row>
    <row r="1373" ht="12.75">
      <c r="A1373" s="8"/>
    </row>
    <row r="1374" ht="12.75">
      <c r="A1374" s="8"/>
    </row>
    <row r="1375" ht="12.75">
      <c r="A1375" s="8"/>
    </row>
    <row r="1376" ht="12.75">
      <c r="A1376" s="8"/>
    </row>
    <row r="1377" ht="12.75">
      <c r="A1377" s="8"/>
    </row>
    <row r="1378" ht="12.75">
      <c r="A1378" s="8"/>
    </row>
    <row r="1379" ht="12.75">
      <c r="A1379" s="8"/>
    </row>
    <row r="1380" ht="12.75">
      <c r="A1380" s="8"/>
    </row>
    <row r="1381" ht="12.75">
      <c r="A1381" s="8"/>
    </row>
    <row r="1382" ht="12.75">
      <c r="A1382" s="8"/>
    </row>
    <row r="1383" ht="12.75">
      <c r="A1383" s="8"/>
    </row>
    <row r="1384" ht="12.75">
      <c r="A1384" s="8"/>
    </row>
    <row r="1385" ht="12.75">
      <c r="A1385" s="8"/>
    </row>
    <row r="1386" ht="12.75">
      <c r="A1386" s="8"/>
    </row>
    <row r="1387" ht="12.75">
      <c r="A1387" s="8"/>
    </row>
    <row r="1388" ht="12.75">
      <c r="A1388" s="8"/>
    </row>
    <row r="1389" ht="12.75">
      <c r="A1389" s="8"/>
    </row>
    <row r="1390" ht="12.75">
      <c r="A1390" s="8"/>
    </row>
    <row r="1391" ht="12.75">
      <c r="A1391" s="8"/>
    </row>
    <row r="1392" ht="12.75">
      <c r="A1392" s="8"/>
    </row>
    <row r="1393" ht="12.75">
      <c r="A1393" s="8"/>
    </row>
    <row r="1394" ht="12.75">
      <c r="A1394" s="8"/>
    </row>
    <row r="1395" ht="12.75">
      <c r="A1395" s="8"/>
    </row>
    <row r="1396" ht="12.75">
      <c r="A1396" s="8"/>
    </row>
    <row r="1397" ht="12.75">
      <c r="A1397" s="8"/>
    </row>
    <row r="1398" ht="12.75">
      <c r="A1398" s="8"/>
    </row>
    <row r="1399" ht="12.75">
      <c r="A1399" s="8"/>
    </row>
    <row r="1400" ht="12.75">
      <c r="A1400" s="8"/>
    </row>
    <row r="1401" ht="12.75">
      <c r="A1401" s="8"/>
    </row>
    <row r="1402" ht="12.75">
      <c r="A1402" s="8"/>
    </row>
    <row r="1403" ht="12.75">
      <c r="A1403" s="8"/>
    </row>
    <row r="1404" ht="12.75">
      <c r="A1404" s="8"/>
    </row>
    <row r="1405" ht="12.75">
      <c r="A1405" s="8"/>
    </row>
    <row r="1406" ht="12.75">
      <c r="A1406" s="8"/>
    </row>
    <row r="1407" ht="12.75">
      <c r="A1407" s="8"/>
    </row>
    <row r="1408" ht="12.75">
      <c r="A1408" s="8"/>
    </row>
    <row r="1409" ht="12.75">
      <c r="A1409" s="8"/>
    </row>
    <row r="1410" ht="12.75">
      <c r="A1410" s="8"/>
    </row>
    <row r="1411" ht="12.75">
      <c r="A1411" s="8"/>
    </row>
    <row r="1412" ht="12.75">
      <c r="A1412" s="8"/>
    </row>
    <row r="1413" ht="12.75">
      <c r="A1413" s="8"/>
    </row>
    <row r="1414" ht="12.75">
      <c r="A1414" s="8"/>
    </row>
    <row r="1415" ht="12.75">
      <c r="A1415" s="8"/>
    </row>
    <row r="1416" ht="12.75">
      <c r="A1416" s="8"/>
    </row>
    <row r="1417" ht="12.75">
      <c r="A1417" s="8"/>
    </row>
    <row r="1418" ht="12.75">
      <c r="A1418" s="8"/>
    </row>
    <row r="1419" ht="12.75">
      <c r="A1419" s="8"/>
    </row>
    <row r="1420" ht="12.75">
      <c r="A1420" s="8"/>
    </row>
    <row r="1421" ht="12.75">
      <c r="A1421" s="8"/>
    </row>
    <row r="1422" ht="12.75">
      <c r="A1422" s="8"/>
    </row>
    <row r="1423" ht="12.75">
      <c r="A1423" s="8"/>
    </row>
    <row r="1424" ht="12.75">
      <c r="A1424" s="8"/>
    </row>
    <row r="1425" ht="12.75">
      <c r="A1425" s="8"/>
    </row>
    <row r="1426" ht="12.75">
      <c r="A1426" s="8"/>
    </row>
    <row r="1427" ht="12.75">
      <c r="A1427" s="8"/>
    </row>
    <row r="1428" ht="12.75">
      <c r="A1428" s="8"/>
    </row>
    <row r="1429" ht="12.75">
      <c r="A1429" s="8"/>
    </row>
    <row r="1430" ht="12.75">
      <c r="A1430" s="8"/>
    </row>
    <row r="1431" ht="12.75">
      <c r="A1431" s="8"/>
    </row>
    <row r="1432" ht="12.75">
      <c r="A1432" s="8"/>
    </row>
    <row r="1433" ht="12.75">
      <c r="A1433" s="8"/>
    </row>
    <row r="1434" ht="12.75">
      <c r="A1434" s="8"/>
    </row>
    <row r="1435" ht="12.75">
      <c r="A1435" s="8"/>
    </row>
    <row r="1436" ht="12.75">
      <c r="A1436" s="8"/>
    </row>
    <row r="1437" ht="12.75">
      <c r="A1437" s="8"/>
    </row>
    <row r="1438" ht="12.75">
      <c r="A1438" s="8"/>
    </row>
    <row r="1439" ht="12.75">
      <c r="A1439" s="8"/>
    </row>
    <row r="1440" ht="12.75">
      <c r="A1440" s="8"/>
    </row>
    <row r="1441" ht="12.75">
      <c r="A1441" s="8"/>
    </row>
    <row r="1442" ht="12.75">
      <c r="A1442" s="8"/>
    </row>
    <row r="1443" ht="12.75">
      <c r="A1443" s="8"/>
    </row>
    <row r="1444" ht="12.75">
      <c r="A1444" s="8"/>
    </row>
    <row r="1445" ht="12.75">
      <c r="A1445" s="8"/>
    </row>
    <row r="1446" ht="12.75">
      <c r="A1446" s="8"/>
    </row>
    <row r="1447" ht="12.75">
      <c r="A1447" s="8"/>
    </row>
    <row r="1448" ht="12.75">
      <c r="A1448" s="8"/>
    </row>
    <row r="1449" ht="12.75">
      <c r="A1449" s="8"/>
    </row>
    <row r="1450" ht="12.75">
      <c r="A1450" s="8"/>
    </row>
    <row r="1451" ht="12.75">
      <c r="A1451" s="8"/>
    </row>
    <row r="1452" ht="12.75">
      <c r="A1452" s="8"/>
    </row>
    <row r="1453" ht="12.75">
      <c r="A1453" s="8"/>
    </row>
    <row r="1454" ht="12.75">
      <c r="A1454" s="8"/>
    </row>
    <row r="1455" ht="12.75">
      <c r="A1455" s="8"/>
    </row>
    <row r="1456" ht="12.75">
      <c r="A1456" s="8"/>
    </row>
    <row r="1457" ht="12.75">
      <c r="A1457" s="8"/>
    </row>
    <row r="1458" ht="12.75">
      <c r="A1458" s="8"/>
    </row>
    <row r="1459" ht="12.75">
      <c r="A1459" s="8"/>
    </row>
    <row r="1460" ht="12.75">
      <c r="A1460" s="8"/>
    </row>
    <row r="1461" ht="12.75">
      <c r="A1461" s="8"/>
    </row>
    <row r="1462" ht="12.75">
      <c r="A1462" s="8"/>
    </row>
    <row r="1463" ht="12.75">
      <c r="A1463" s="8"/>
    </row>
    <row r="1464" ht="12.75">
      <c r="A1464" s="8"/>
    </row>
    <row r="1465" ht="12.75">
      <c r="A1465" s="8"/>
    </row>
    <row r="1466" ht="12.75">
      <c r="A1466" s="8"/>
    </row>
    <row r="1467" ht="12.75">
      <c r="A1467" s="8"/>
    </row>
    <row r="1468" ht="12.75">
      <c r="A1468" s="8"/>
    </row>
    <row r="1469" ht="12.75">
      <c r="A1469" s="8"/>
    </row>
    <row r="1470" ht="12.75">
      <c r="A1470" s="8"/>
    </row>
    <row r="1471" ht="12.75">
      <c r="A1471" s="8"/>
    </row>
    <row r="1472" ht="12.75">
      <c r="A1472" s="8"/>
    </row>
    <row r="1473" ht="12.75">
      <c r="A1473" s="8"/>
    </row>
    <row r="1474" ht="12.75">
      <c r="A1474" s="8"/>
    </row>
    <row r="1475" ht="12.75">
      <c r="A1475" s="8"/>
    </row>
    <row r="1476" ht="12.75">
      <c r="A1476" s="8"/>
    </row>
    <row r="1477" ht="12.75">
      <c r="A1477" s="8"/>
    </row>
    <row r="1478" ht="12.75">
      <c r="A1478" s="8"/>
    </row>
    <row r="1479" ht="12.75">
      <c r="A1479" s="8"/>
    </row>
    <row r="1480" ht="12.75">
      <c r="A1480" s="8"/>
    </row>
    <row r="1481" ht="12.75">
      <c r="A1481" s="8"/>
    </row>
    <row r="1482" ht="12.75">
      <c r="A1482" s="8"/>
    </row>
    <row r="1483" ht="12.75">
      <c r="A1483" s="8"/>
    </row>
    <row r="1484" ht="12.75">
      <c r="A1484" s="8"/>
    </row>
    <row r="1485" ht="12.75">
      <c r="A1485" s="8"/>
    </row>
    <row r="1486" ht="12.75">
      <c r="A1486" s="8"/>
    </row>
    <row r="1487" ht="12.75">
      <c r="A1487" s="8"/>
    </row>
    <row r="1488" ht="12.75">
      <c r="A1488" s="8"/>
    </row>
    <row r="1489" ht="12.75">
      <c r="A1489" s="8"/>
    </row>
    <row r="1490" ht="12.75">
      <c r="A1490" s="8"/>
    </row>
    <row r="1491" ht="12.75">
      <c r="A1491" s="8"/>
    </row>
    <row r="1492" ht="12.75">
      <c r="A1492" s="8"/>
    </row>
    <row r="1493" ht="12.75">
      <c r="A1493" s="8"/>
    </row>
    <row r="1494" ht="12.75">
      <c r="A1494" s="8"/>
    </row>
    <row r="1495" ht="12.75">
      <c r="A1495" s="8"/>
    </row>
    <row r="1496" ht="12.75">
      <c r="A1496" s="8"/>
    </row>
    <row r="1497" ht="12.75">
      <c r="A1497" s="8"/>
    </row>
    <row r="1498" ht="12.75">
      <c r="A1498" s="8"/>
    </row>
    <row r="1499" ht="12.75">
      <c r="A1499" s="8"/>
    </row>
    <row r="1500" ht="12.75">
      <c r="A1500" s="8"/>
    </row>
    <row r="1501" ht="12.75">
      <c r="A1501" s="8"/>
    </row>
    <row r="1502" ht="12.75">
      <c r="A1502" s="8"/>
    </row>
    <row r="1503" ht="12.75">
      <c r="A1503" s="8"/>
    </row>
    <row r="1504" ht="12.75">
      <c r="A1504" s="8"/>
    </row>
    <row r="1505" ht="12.75">
      <c r="A1505" s="8"/>
    </row>
    <row r="1506" ht="12.75">
      <c r="A1506" s="8"/>
    </row>
    <row r="1507" ht="12.75">
      <c r="A1507" s="8"/>
    </row>
    <row r="1508" ht="12.75">
      <c r="A1508" s="8"/>
    </row>
    <row r="1509" ht="12.75">
      <c r="A1509" s="8"/>
    </row>
    <row r="1510" ht="12.75">
      <c r="A1510" s="8"/>
    </row>
    <row r="1511" ht="12.75">
      <c r="A1511" s="8"/>
    </row>
    <row r="1512" ht="12.75">
      <c r="A1512" s="8"/>
    </row>
    <row r="1513" ht="12.75">
      <c r="A1513" s="8"/>
    </row>
    <row r="1514" ht="12.75">
      <c r="A1514" s="8"/>
    </row>
    <row r="1515" ht="12.75">
      <c r="A1515" s="8"/>
    </row>
    <row r="1516" ht="12.75">
      <c r="A1516" s="8"/>
    </row>
    <row r="1517" ht="12.75">
      <c r="A1517" s="8"/>
    </row>
    <row r="1518" ht="12.75">
      <c r="A1518" s="8"/>
    </row>
    <row r="1519" ht="12.75">
      <c r="A1519" s="8"/>
    </row>
    <row r="1520" ht="12.75">
      <c r="A1520" s="8"/>
    </row>
    <row r="1521" ht="12.75">
      <c r="A1521" s="8"/>
    </row>
    <row r="1522" ht="12.75">
      <c r="A1522" s="8"/>
    </row>
    <row r="1523" ht="12.75">
      <c r="A1523" s="8"/>
    </row>
    <row r="1524" ht="12.75">
      <c r="A1524" s="8"/>
    </row>
    <row r="1525" ht="12.75">
      <c r="A1525" s="8"/>
    </row>
    <row r="1526" ht="12.75">
      <c r="A1526" s="8"/>
    </row>
    <row r="1527" ht="12.75">
      <c r="A1527" s="8"/>
    </row>
    <row r="1528" ht="12.75">
      <c r="A1528" s="8"/>
    </row>
    <row r="1529" ht="12.75">
      <c r="A1529" s="8"/>
    </row>
    <row r="1530" ht="12.75">
      <c r="A1530" s="8"/>
    </row>
    <row r="1531" ht="12.75">
      <c r="A1531" s="8"/>
    </row>
    <row r="1532" ht="12.75">
      <c r="A1532" s="8"/>
    </row>
    <row r="1533" ht="12.75">
      <c r="A1533" s="8"/>
    </row>
    <row r="1534" ht="12.75">
      <c r="A1534" s="8"/>
    </row>
    <row r="1535" ht="12.75">
      <c r="A1535" s="8"/>
    </row>
    <row r="1536" ht="12.75">
      <c r="A1536" s="8"/>
    </row>
    <row r="1537" ht="12.75">
      <c r="A1537" s="8"/>
    </row>
    <row r="1538" ht="12.75">
      <c r="A1538" s="8"/>
    </row>
    <row r="1539" ht="12.75">
      <c r="A1539" s="8"/>
    </row>
    <row r="1540" ht="12.75">
      <c r="A1540" s="8"/>
    </row>
    <row r="1541" ht="12.75">
      <c r="A1541" s="8"/>
    </row>
    <row r="1542" ht="12.75">
      <c r="A1542" s="8"/>
    </row>
    <row r="1543" ht="12.75">
      <c r="A1543" s="8"/>
    </row>
    <row r="1544" ht="12.75">
      <c r="A1544" s="8"/>
    </row>
    <row r="1545" ht="12.75">
      <c r="A1545" s="8"/>
    </row>
    <row r="1546" ht="12.75">
      <c r="A1546" s="8"/>
    </row>
    <row r="1547" ht="12.75">
      <c r="A1547" s="8"/>
    </row>
    <row r="1548" ht="12.75">
      <c r="A1548" s="8"/>
    </row>
    <row r="1549" ht="12.75">
      <c r="A1549" s="8"/>
    </row>
    <row r="1550" ht="12.75">
      <c r="A1550" s="8"/>
    </row>
    <row r="1551" ht="12.75">
      <c r="A1551" s="8"/>
    </row>
    <row r="1552" ht="12.75">
      <c r="A1552" s="8"/>
    </row>
    <row r="1553" ht="12.75">
      <c r="A1553" s="8"/>
    </row>
    <row r="1554" ht="12.75">
      <c r="A1554" s="8"/>
    </row>
    <row r="1555" ht="12.75">
      <c r="A1555" s="8"/>
    </row>
    <row r="1556" ht="12.75">
      <c r="A1556" s="8"/>
    </row>
    <row r="1557" ht="12.75">
      <c r="A1557" s="8"/>
    </row>
    <row r="1558" ht="12.75">
      <c r="A1558" s="8"/>
    </row>
    <row r="1559" ht="12.75">
      <c r="A1559" s="8"/>
    </row>
    <row r="1560" ht="12.75">
      <c r="A1560" s="8"/>
    </row>
    <row r="1561" ht="12.75">
      <c r="A1561" s="8"/>
    </row>
    <row r="1562" ht="12.75">
      <c r="A1562" s="8"/>
    </row>
    <row r="1563" ht="12.75">
      <c r="A1563" s="8"/>
    </row>
    <row r="1564" ht="12.75">
      <c r="A1564" s="8"/>
    </row>
    <row r="1565" ht="12.75">
      <c r="A1565" s="8"/>
    </row>
    <row r="1566" ht="12.75">
      <c r="A1566" s="8"/>
    </row>
    <row r="1567" ht="12.75">
      <c r="A1567" s="8"/>
    </row>
    <row r="1568" ht="12.75">
      <c r="A1568" s="8"/>
    </row>
    <row r="1569" ht="12.75">
      <c r="A1569" s="8"/>
    </row>
    <row r="1570" ht="12.75">
      <c r="A1570" s="8"/>
    </row>
    <row r="1571" ht="12.75">
      <c r="A1571" s="8"/>
    </row>
    <row r="1572" ht="12.75">
      <c r="A1572" s="8"/>
    </row>
    <row r="1573" ht="12.75">
      <c r="A1573" s="8"/>
    </row>
    <row r="1574" ht="12.75">
      <c r="A1574" s="8"/>
    </row>
    <row r="1575" ht="12.75">
      <c r="A1575" s="8"/>
    </row>
    <row r="1576" ht="12.75">
      <c r="A1576" s="8"/>
    </row>
    <row r="1577" ht="12.75">
      <c r="A1577" s="8"/>
    </row>
    <row r="1578" ht="12.75">
      <c r="A1578" s="8"/>
    </row>
    <row r="1579" ht="12.75">
      <c r="A1579" s="8"/>
    </row>
    <row r="1580" ht="12.75">
      <c r="A1580" s="8"/>
    </row>
    <row r="1581" ht="12.75">
      <c r="A1581" s="8"/>
    </row>
    <row r="1582" ht="12.75">
      <c r="A1582" s="8"/>
    </row>
    <row r="1583" ht="12.75">
      <c r="A1583" s="8"/>
    </row>
    <row r="1584" ht="12.75">
      <c r="A1584" s="8"/>
    </row>
    <row r="1585" ht="12.75">
      <c r="A1585" s="8"/>
    </row>
    <row r="1586" ht="12.75">
      <c r="A1586" s="8"/>
    </row>
    <row r="1587" ht="12.75">
      <c r="A1587" s="8"/>
    </row>
    <row r="1588" ht="12.75">
      <c r="A1588" s="8"/>
    </row>
    <row r="1589" ht="12.75">
      <c r="A1589" s="8"/>
    </row>
    <row r="1590" ht="12.75">
      <c r="A1590" s="8"/>
    </row>
    <row r="1591" ht="12.75">
      <c r="A1591" s="8"/>
    </row>
    <row r="1592" ht="12.75">
      <c r="A1592" s="8"/>
    </row>
    <row r="1593" ht="12.75">
      <c r="A1593" s="8"/>
    </row>
    <row r="1594" ht="12.75">
      <c r="A1594" s="8"/>
    </row>
    <row r="1595" ht="12.75">
      <c r="A1595" s="8"/>
    </row>
    <row r="1596" ht="12.75">
      <c r="A1596" s="8"/>
    </row>
    <row r="1597" ht="12.75">
      <c r="A1597" s="8"/>
    </row>
    <row r="1598" ht="12.75">
      <c r="A1598" s="8"/>
    </row>
    <row r="1599" ht="12.75">
      <c r="A1599" s="8"/>
    </row>
    <row r="1600" ht="12.75">
      <c r="A1600" s="8"/>
    </row>
    <row r="1601" ht="12.75">
      <c r="A1601" s="8"/>
    </row>
    <row r="1602" ht="12.75">
      <c r="A1602" s="8"/>
    </row>
    <row r="1603" ht="12.75">
      <c r="A1603" s="8"/>
    </row>
    <row r="1604" ht="12.75">
      <c r="A1604" s="8"/>
    </row>
    <row r="1605" ht="12.75">
      <c r="A1605" s="8"/>
    </row>
    <row r="1606" ht="12.75">
      <c r="A1606" s="8"/>
    </row>
    <row r="1607" ht="12.75">
      <c r="A1607" s="8"/>
    </row>
    <row r="1608" ht="12.75">
      <c r="A1608" s="8"/>
    </row>
    <row r="1609" ht="12.75">
      <c r="A1609" s="8"/>
    </row>
    <row r="1610" ht="12.75">
      <c r="A1610" s="8"/>
    </row>
    <row r="1611" ht="12.75">
      <c r="A1611" s="8"/>
    </row>
    <row r="1612" ht="12.75">
      <c r="A1612" s="8"/>
    </row>
    <row r="1613" ht="12.75">
      <c r="A1613" s="8"/>
    </row>
    <row r="1614" ht="12.75">
      <c r="A1614" s="8"/>
    </row>
    <row r="1615" ht="12.75">
      <c r="A1615" s="8"/>
    </row>
    <row r="1616" ht="12.75">
      <c r="A1616" s="8"/>
    </row>
    <row r="1617" ht="12.75">
      <c r="A1617" s="8"/>
    </row>
    <row r="1618" ht="12.75">
      <c r="A1618" s="8"/>
    </row>
    <row r="1619" ht="12.75">
      <c r="A1619" s="8"/>
    </row>
    <row r="1620" ht="12.75">
      <c r="A1620" s="8"/>
    </row>
    <row r="1621" ht="12.75">
      <c r="A1621" s="8"/>
    </row>
    <row r="1622" ht="12.75">
      <c r="A1622" s="8"/>
    </row>
    <row r="1623" ht="12.75">
      <c r="A1623" s="8"/>
    </row>
    <row r="1624" ht="12.75">
      <c r="A1624" s="8"/>
    </row>
    <row r="1625" ht="12.75">
      <c r="A1625" s="8"/>
    </row>
    <row r="1626" ht="12.75">
      <c r="A1626" s="8"/>
    </row>
    <row r="1627" ht="12.75">
      <c r="A1627" s="8"/>
    </row>
    <row r="1628" ht="12.75">
      <c r="A1628" s="8"/>
    </row>
    <row r="1629" ht="12.75">
      <c r="A1629" s="8"/>
    </row>
    <row r="1630" ht="12.75">
      <c r="A1630" s="8"/>
    </row>
    <row r="1631" ht="12.75">
      <c r="A1631" s="8"/>
    </row>
    <row r="1632" ht="12.75">
      <c r="A1632" s="8"/>
    </row>
    <row r="1633" ht="12.75">
      <c r="A1633" s="8"/>
    </row>
    <row r="1634" ht="12.75">
      <c r="A1634" s="8"/>
    </row>
    <row r="1635" ht="12.75">
      <c r="A1635" s="8"/>
    </row>
    <row r="1636" ht="12.75">
      <c r="A1636" s="8"/>
    </row>
    <row r="1637" ht="12.75">
      <c r="A1637" s="8"/>
    </row>
    <row r="1638" ht="12.75">
      <c r="A1638" s="8"/>
    </row>
    <row r="1639" ht="12.75">
      <c r="A1639" s="8"/>
    </row>
    <row r="1640" ht="12.75">
      <c r="A1640" s="8"/>
    </row>
    <row r="1641" ht="12.75">
      <c r="A1641" s="8"/>
    </row>
    <row r="1642" ht="12.75">
      <c r="A1642" s="8"/>
    </row>
    <row r="1643" ht="12.75">
      <c r="A1643" s="8"/>
    </row>
    <row r="1644" ht="12.75">
      <c r="A1644" s="8"/>
    </row>
    <row r="1645" ht="12.75">
      <c r="A1645" s="8"/>
    </row>
    <row r="1646" ht="12.75">
      <c r="A1646" s="8"/>
    </row>
    <row r="1647" ht="12.75">
      <c r="A1647" s="8"/>
    </row>
    <row r="1648" ht="12.75">
      <c r="A1648" s="8"/>
    </row>
    <row r="1649" ht="12.75">
      <c r="A1649" s="8"/>
    </row>
    <row r="1650" ht="12.75">
      <c r="A1650" s="8"/>
    </row>
    <row r="1651" ht="12.75">
      <c r="A1651" s="8"/>
    </row>
    <row r="1652" ht="12.75">
      <c r="A1652" s="8"/>
    </row>
    <row r="1653" ht="12.75">
      <c r="A1653" s="8"/>
    </row>
    <row r="1654" ht="12.75">
      <c r="A1654" s="8"/>
    </row>
    <row r="1655" ht="12.75">
      <c r="A1655" s="8"/>
    </row>
    <row r="1656" ht="12.75">
      <c r="A1656" s="8"/>
    </row>
    <row r="1657" ht="12.75">
      <c r="A1657" s="8"/>
    </row>
    <row r="1658" ht="12.75">
      <c r="A1658" s="8"/>
    </row>
    <row r="1659" ht="12.75">
      <c r="A1659" s="8"/>
    </row>
    <row r="1660" ht="12.75">
      <c r="A1660" s="8"/>
    </row>
    <row r="1661" ht="12.75">
      <c r="A1661" s="8"/>
    </row>
    <row r="1662" ht="12.75">
      <c r="A1662" s="8"/>
    </row>
    <row r="1663" ht="12.75">
      <c r="A1663" s="8"/>
    </row>
    <row r="1664" ht="12.75">
      <c r="A1664" s="8"/>
    </row>
    <row r="1665" ht="12.75">
      <c r="A1665" s="8"/>
    </row>
    <row r="1666" ht="12.75">
      <c r="A1666" s="8"/>
    </row>
    <row r="1667" ht="12.75">
      <c r="A1667" s="8"/>
    </row>
    <row r="1668" ht="12.75">
      <c r="A1668" s="8"/>
    </row>
    <row r="1669" ht="12.75">
      <c r="A1669" s="8"/>
    </row>
    <row r="1670" ht="12.75">
      <c r="A1670" s="8"/>
    </row>
    <row r="1671" ht="12.75">
      <c r="A1671" s="8"/>
    </row>
    <row r="1672" ht="12.75">
      <c r="A1672" s="8"/>
    </row>
    <row r="1673" ht="12.75">
      <c r="A1673" s="8"/>
    </row>
    <row r="1674" ht="12.75">
      <c r="A1674" s="8"/>
    </row>
    <row r="1675" ht="12.75">
      <c r="A1675" s="8"/>
    </row>
    <row r="1676" ht="12.75">
      <c r="A1676" s="8"/>
    </row>
    <row r="1677" ht="12.75">
      <c r="A1677" s="8"/>
    </row>
    <row r="1678" ht="12.75">
      <c r="A1678" s="8"/>
    </row>
    <row r="1679" ht="12.75">
      <c r="A1679" s="8"/>
    </row>
    <row r="1680" ht="12.75">
      <c r="A1680" s="8"/>
    </row>
    <row r="1681" ht="12.75">
      <c r="A1681" s="8"/>
    </row>
    <row r="1682" ht="12.75">
      <c r="A1682" s="8"/>
    </row>
    <row r="1683" ht="12.75">
      <c r="A1683" s="8"/>
    </row>
    <row r="1684" ht="12.75">
      <c r="A1684" s="8"/>
    </row>
    <row r="1685" ht="12.75">
      <c r="A1685" s="8"/>
    </row>
    <row r="1686" ht="12.75">
      <c r="A1686" s="8"/>
    </row>
    <row r="1687" ht="12.75">
      <c r="A1687" s="8"/>
    </row>
    <row r="1688" ht="12.75">
      <c r="A1688" s="8"/>
    </row>
    <row r="1689" ht="12.75">
      <c r="A1689" s="8"/>
    </row>
    <row r="1690" ht="12.75">
      <c r="A1690" s="8"/>
    </row>
    <row r="1691" ht="12.75">
      <c r="A1691" s="8"/>
    </row>
    <row r="1692" ht="12.75">
      <c r="A1692" s="8"/>
    </row>
    <row r="1693" ht="12.75">
      <c r="A1693" s="8"/>
    </row>
    <row r="1694" ht="12.75">
      <c r="A1694" s="8"/>
    </row>
    <row r="1695" ht="12.75">
      <c r="A1695" s="8"/>
    </row>
    <row r="1696" ht="12.75">
      <c r="A1696" s="8"/>
    </row>
    <row r="1697" ht="12.75">
      <c r="A1697" s="8"/>
    </row>
    <row r="1698" ht="12.75">
      <c r="A1698" s="8"/>
    </row>
    <row r="1699" ht="12.75">
      <c r="A1699" s="8"/>
    </row>
    <row r="1700" ht="12.75">
      <c r="A1700" s="8"/>
    </row>
    <row r="1701" ht="12.75">
      <c r="A1701" s="8"/>
    </row>
    <row r="1702" ht="12.75">
      <c r="A1702" s="8"/>
    </row>
    <row r="1703" ht="12.75">
      <c r="A1703" s="8"/>
    </row>
    <row r="1704" ht="12.75">
      <c r="A1704" s="8"/>
    </row>
    <row r="1705" ht="12.75">
      <c r="A1705" s="8"/>
    </row>
    <row r="1706" ht="12.75">
      <c r="A1706" s="8"/>
    </row>
    <row r="1707" ht="12.75">
      <c r="A1707" s="8"/>
    </row>
    <row r="1708" ht="12.75">
      <c r="A1708" s="8"/>
    </row>
    <row r="1709" ht="12.75">
      <c r="A1709" s="8"/>
    </row>
    <row r="1710" ht="12.75">
      <c r="A1710" s="8"/>
    </row>
    <row r="1711" ht="12.75">
      <c r="A1711" s="8"/>
    </row>
    <row r="1712" ht="12.75">
      <c r="A1712" s="8"/>
    </row>
    <row r="1713" ht="12.75">
      <c r="A1713" s="8"/>
    </row>
    <row r="1714" ht="12.75">
      <c r="A1714" s="8"/>
    </row>
    <row r="1715" ht="12.75">
      <c r="A1715" s="8"/>
    </row>
    <row r="1716" ht="12.75">
      <c r="A1716" s="8"/>
    </row>
    <row r="1717" ht="12.75">
      <c r="A1717" s="8"/>
    </row>
    <row r="1718" ht="12.75">
      <c r="A1718" s="8"/>
    </row>
    <row r="1719" ht="12.75">
      <c r="A1719" s="8"/>
    </row>
    <row r="1720" ht="12.75">
      <c r="A1720" s="8"/>
    </row>
    <row r="1721" ht="12.75">
      <c r="A1721" s="8"/>
    </row>
    <row r="1722" ht="12.75">
      <c r="A1722" s="8"/>
    </row>
    <row r="1723" ht="12.75">
      <c r="A1723" s="8"/>
    </row>
    <row r="1724" ht="12.75">
      <c r="A1724" s="8"/>
    </row>
    <row r="1725" ht="12.75">
      <c r="A1725" s="8"/>
    </row>
    <row r="1726" ht="12.75">
      <c r="A1726" s="8"/>
    </row>
    <row r="1727" ht="12.75">
      <c r="A1727" s="8"/>
    </row>
    <row r="1728" ht="12.75">
      <c r="A1728" s="8"/>
    </row>
    <row r="1729" ht="12.75">
      <c r="A1729" s="8"/>
    </row>
    <row r="1730" ht="12.75">
      <c r="A1730" s="8"/>
    </row>
    <row r="1731" ht="12.75">
      <c r="A1731" s="8"/>
    </row>
    <row r="1732" ht="12.75">
      <c r="A1732" s="8"/>
    </row>
    <row r="1733" ht="12.75">
      <c r="A1733" s="8"/>
    </row>
    <row r="1734" ht="12.75">
      <c r="A1734" s="8"/>
    </row>
    <row r="1735" ht="12.75">
      <c r="A1735" s="8"/>
    </row>
    <row r="1736" ht="12.75">
      <c r="A1736" s="8"/>
    </row>
    <row r="1737" ht="12.75">
      <c r="A1737" s="8"/>
    </row>
    <row r="1738" ht="12.75">
      <c r="A1738" s="8"/>
    </row>
    <row r="1739" ht="12.75">
      <c r="A1739" s="8"/>
    </row>
    <row r="1740" ht="12.75">
      <c r="A1740" s="8"/>
    </row>
    <row r="1741" ht="12.75">
      <c r="A1741" s="8"/>
    </row>
    <row r="1742" ht="12.75">
      <c r="A1742" s="8"/>
    </row>
    <row r="1743" ht="12.75">
      <c r="A1743" s="8"/>
    </row>
    <row r="1744" ht="12.75">
      <c r="A1744" s="8"/>
    </row>
    <row r="1745" ht="12.75">
      <c r="A1745" s="8"/>
    </row>
    <row r="1746" ht="12.75">
      <c r="A1746" s="8"/>
    </row>
    <row r="1747" ht="12.75">
      <c r="A1747" s="8"/>
    </row>
    <row r="1748" ht="12.75">
      <c r="A1748" s="8"/>
    </row>
    <row r="1749" ht="12.75">
      <c r="A1749" s="8"/>
    </row>
    <row r="1750" ht="12.75">
      <c r="A1750" s="8"/>
    </row>
    <row r="1751" ht="12.75">
      <c r="A1751" s="8"/>
    </row>
    <row r="1752" ht="12.75">
      <c r="A1752" s="8"/>
    </row>
    <row r="1753" ht="12.75">
      <c r="A1753" s="8"/>
    </row>
    <row r="1754" ht="12.75">
      <c r="A1754" s="8"/>
    </row>
    <row r="1755" ht="12.75">
      <c r="A1755" s="8"/>
    </row>
    <row r="1756" ht="12.75">
      <c r="A1756" s="8"/>
    </row>
    <row r="1757" ht="12.75">
      <c r="A1757" s="8"/>
    </row>
    <row r="1758" ht="12.75">
      <c r="A1758" s="8"/>
    </row>
    <row r="1759" ht="12.75">
      <c r="A1759" s="8"/>
    </row>
    <row r="1760" ht="12.75">
      <c r="A1760" s="8"/>
    </row>
    <row r="1761" ht="12.75">
      <c r="A1761" s="8"/>
    </row>
    <row r="1762" ht="12.75">
      <c r="A1762" s="8"/>
    </row>
    <row r="1763" ht="12.75">
      <c r="A1763" s="8"/>
    </row>
    <row r="1764" ht="12.75">
      <c r="A1764" s="8"/>
    </row>
    <row r="1765" ht="12.75">
      <c r="A1765" s="8"/>
    </row>
    <row r="1766" ht="12.75">
      <c r="A1766" s="8"/>
    </row>
    <row r="1767" ht="12.75">
      <c r="A1767" s="8"/>
    </row>
    <row r="1768" ht="12.75">
      <c r="A1768" s="8"/>
    </row>
    <row r="1769" ht="12.75">
      <c r="A1769" s="8"/>
    </row>
    <row r="1770" ht="12.75">
      <c r="A1770" s="8"/>
    </row>
    <row r="1771" ht="12.75">
      <c r="A1771" s="8"/>
    </row>
    <row r="1772" ht="12.75">
      <c r="A1772" s="8"/>
    </row>
    <row r="1773" ht="12.75">
      <c r="A1773" s="8"/>
    </row>
    <row r="1774" ht="12.75">
      <c r="A1774" s="8"/>
    </row>
    <row r="1775" ht="12.75">
      <c r="A1775" s="8"/>
    </row>
    <row r="1776" ht="12.75">
      <c r="A1776" s="8"/>
    </row>
    <row r="1777" ht="12.75">
      <c r="A1777" s="8"/>
    </row>
    <row r="1778" ht="12.75">
      <c r="A1778" s="8"/>
    </row>
    <row r="1779" ht="12.75">
      <c r="A1779" s="8"/>
    </row>
    <row r="1780" ht="12.75">
      <c r="A1780" s="8"/>
    </row>
    <row r="1781" ht="12.75">
      <c r="A1781" s="8"/>
    </row>
    <row r="1782" ht="12.75">
      <c r="A1782" s="8"/>
    </row>
    <row r="1783" ht="12.75">
      <c r="A1783" s="8"/>
    </row>
    <row r="1784" ht="12.75">
      <c r="A1784" s="8"/>
    </row>
    <row r="1785" ht="12.75">
      <c r="A1785" s="8"/>
    </row>
    <row r="1786" ht="12.75">
      <c r="A1786" s="8"/>
    </row>
    <row r="1787" ht="12.75">
      <c r="A1787" s="8"/>
    </row>
    <row r="1788" ht="12.75">
      <c r="A1788" s="8"/>
    </row>
    <row r="1789" ht="12.75">
      <c r="A1789" s="8"/>
    </row>
    <row r="1790" ht="12.75">
      <c r="A1790" s="8"/>
    </row>
    <row r="1791" ht="12.75">
      <c r="A1791" s="8"/>
    </row>
    <row r="1792" ht="12.75">
      <c r="A1792" s="8"/>
    </row>
    <row r="1793" ht="12.75">
      <c r="A1793" s="8"/>
    </row>
    <row r="1794" ht="12.75">
      <c r="A1794" s="8"/>
    </row>
    <row r="1795" ht="12.75">
      <c r="A1795" s="8"/>
    </row>
    <row r="1796" ht="12.75">
      <c r="A1796" s="8"/>
    </row>
    <row r="1797" ht="12.75">
      <c r="A1797" s="8"/>
    </row>
    <row r="1798" ht="12.75">
      <c r="A1798" s="8"/>
    </row>
    <row r="1799" ht="12.75">
      <c r="A1799" s="8"/>
    </row>
    <row r="1800" ht="12.75">
      <c r="A1800" s="8"/>
    </row>
    <row r="1801" ht="12.75">
      <c r="A1801" s="8"/>
    </row>
    <row r="1802" ht="12.75">
      <c r="A1802" s="8"/>
    </row>
    <row r="1803" ht="12.75">
      <c r="A1803" s="8"/>
    </row>
    <row r="1804" ht="12.75">
      <c r="A1804" s="8"/>
    </row>
    <row r="1805" ht="12.75">
      <c r="A1805" s="8"/>
    </row>
    <row r="1806" ht="12.75">
      <c r="A1806" s="8"/>
    </row>
    <row r="1807" ht="12.75">
      <c r="A1807" s="8"/>
    </row>
    <row r="1808" ht="12.75">
      <c r="A1808" s="8"/>
    </row>
    <row r="1809" ht="12.75">
      <c r="A1809" s="8"/>
    </row>
    <row r="1810" ht="12.75">
      <c r="A1810" s="8"/>
    </row>
    <row r="1811" ht="12.75">
      <c r="A1811" s="8"/>
    </row>
    <row r="1812" ht="12.75">
      <c r="A1812" s="8"/>
    </row>
    <row r="1813" ht="12.75">
      <c r="A1813" s="8"/>
    </row>
    <row r="1814" ht="12.75">
      <c r="A1814" s="8"/>
    </row>
    <row r="1815" ht="12.75">
      <c r="A1815" s="8"/>
    </row>
    <row r="1816" ht="12.75">
      <c r="A1816" s="8"/>
    </row>
    <row r="1817" ht="12.75">
      <c r="A1817" s="8"/>
    </row>
    <row r="1818" ht="12.75">
      <c r="A1818" s="8"/>
    </row>
    <row r="1819" ht="12.75">
      <c r="A1819" s="8"/>
    </row>
    <row r="1820" ht="12.75">
      <c r="A1820" s="8"/>
    </row>
    <row r="1821" ht="12.75">
      <c r="A1821" s="8"/>
    </row>
    <row r="1822" ht="12.75">
      <c r="A1822" s="8"/>
    </row>
    <row r="1823" ht="12.75">
      <c r="A1823" s="8"/>
    </row>
    <row r="1824" ht="12.75">
      <c r="A1824" s="8"/>
    </row>
    <row r="1825" ht="12.75">
      <c r="A1825" s="8"/>
    </row>
    <row r="1826" ht="12.75">
      <c r="A1826" s="8"/>
    </row>
    <row r="1827" ht="12.75">
      <c r="A1827" s="8"/>
    </row>
    <row r="1828" ht="12.75">
      <c r="A1828" s="8"/>
    </row>
    <row r="1829" ht="12.75">
      <c r="A1829" s="8"/>
    </row>
    <row r="1830" ht="12.75">
      <c r="A1830" s="8"/>
    </row>
    <row r="1831" ht="12.75">
      <c r="A1831" s="8"/>
    </row>
    <row r="1832" ht="12.75">
      <c r="A1832" s="8"/>
    </row>
    <row r="1833" ht="12.75">
      <c r="A1833" s="8"/>
    </row>
    <row r="1834" ht="12.75">
      <c r="A1834" s="8"/>
    </row>
    <row r="1835" ht="12.75">
      <c r="A1835" s="8"/>
    </row>
    <row r="1836" ht="12.75">
      <c r="A1836" s="8"/>
    </row>
    <row r="1837" ht="12.75">
      <c r="A1837" s="8"/>
    </row>
    <row r="1838" ht="12.75">
      <c r="A1838" s="8"/>
    </row>
    <row r="1839" ht="12.75">
      <c r="A1839" s="8"/>
    </row>
    <row r="1840" ht="12.75">
      <c r="A1840" s="8"/>
    </row>
    <row r="1841" ht="12.75">
      <c r="A1841" s="8"/>
    </row>
    <row r="1842" ht="12.75">
      <c r="A1842" s="8"/>
    </row>
    <row r="1843" ht="12.75">
      <c r="A1843" s="8"/>
    </row>
    <row r="1844" ht="12.75">
      <c r="A1844" s="8"/>
    </row>
    <row r="1845" ht="12.75">
      <c r="A1845" s="8"/>
    </row>
    <row r="1846" ht="12.75">
      <c r="A1846" s="8"/>
    </row>
    <row r="1847" ht="12.75">
      <c r="A1847" s="8"/>
    </row>
    <row r="1848" ht="12.75">
      <c r="A1848" s="8"/>
    </row>
    <row r="1849" ht="12.75">
      <c r="A1849" s="8"/>
    </row>
    <row r="1850" ht="12.75">
      <c r="A1850" s="8"/>
    </row>
    <row r="1851" ht="12.75">
      <c r="A1851" s="8"/>
    </row>
    <row r="1852" ht="12.75">
      <c r="A1852" s="8"/>
    </row>
    <row r="1853" ht="12.75">
      <c r="A1853" s="8"/>
    </row>
    <row r="1854" ht="12.75">
      <c r="A1854" s="8"/>
    </row>
    <row r="1855" ht="12.75">
      <c r="A1855" s="8"/>
    </row>
    <row r="1856" ht="12.75">
      <c r="A1856" s="8"/>
    </row>
    <row r="1857" ht="12.75">
      <c r="A1857" s="8"/>
    </row>
    <row r="1858" ht="12.75">
      <c r="A1858" s="8"/>
    </row>
    <row r="1859" ht="12.75">
      <c r="A1859" s="8"/>
    </row>
    <row r="1860" ht="12.75">
      <c r="A1860" s="8"/>
    </row>
    <row r="1861" ht="12.75">
      <c r="A1861" s="8"/>
    </row>
    <row r="1862" ht="12.75">
      <c r="A1862" s="8"/>
    </row>
    <row r="1863" ht="12.75">
      <c r="A1863" s="8"/>
    </row>
    <row r="1864" ht="12.75">
      <c r="A1864" s="8"/>
    </row>
    <row r="1865" ht="12.75">
      <c r="A1865" s="8"/>
    </row>
    <row r="1866" ht="12.75">
      <c r="A1866" s="8"/>
    </row>
    <row r="1867" ht="12.75">
      <c r="A1867" s="8"/>
    </row>
    <row r="1868" ht="12.75">
      <c r="A1868" s="8"/>
    </row>
    <row r="1869" ht="12.75">
      <c r="A1869" s="8"/>
    </row>
    <row r="1870" ht="12.75">
      <c r="A1870" s="8"/>
    </row>
    <row r="1871" ht="12.75">
      <c r="A1871" s="8"/>
    </row>
    <row r="1872" ht="12.75">
      <c r="A1872" s="8"/>
    </row>
    <row r="1873" ht="12.75">
      <c r="A1873" s="8"/>
    </row>
    <row r="1874" ht="12.75">
      <c r="A1874" s="8"/>
    </row>
    <row r="1875" ht="12.75">
      <c r="A1875" s="8"/>
    </row>
    <row r="1876" ht="12.75">
      <c r="A1876" s="8"/>
    </row>
    <row r="1877" ht="12.75">
      <c r="A1877" s="8"/>
    </row>
    <row r="1878" ht="12.75">
      <c r="A1878" s="8"/>
    </row>
    <row r="1879" ht="12.75">
      <c r="A1879" s="8"/>
    </row>
    <row r="1880" ht="12.75">
      <c r="A1880" s="8"/>
    </row>
    <row r="1881" ht="12.75">
      <c r="A1881" s="8"/>
    </row>
    <row r="1882" ht="12.75">
      <c r="A1882" s="8"/>
    </row>
    <row r="1883" ht="12.75">
      <c r="A1883" s="8"/>
    </row>
    <row r="1884" ht="12.75">
      <c r="A1884" s="8"/>
    </row>
    <row r="1885" ht="12.75">
      <c r="A1885" s="8"/>
    </row>
    <row r="1886" ht="12.75">
      <c r="A1886" s="8"/>
    </row>
    <row r="1887" ht="12.75">
      <c r="A1887" s="8"/>
    </row>
    <row r="1888" ht="12.75">
      <c r="A1888" s="8"/>
    </row>
    <row r="1889" ht="12.75">
      <c r="A1889" s="8"/>
    </row>
    <row r="1890" ht="12.75">
      <c r="A1890" s="8"/>
    </row>
    <row r="1891" ht="12.75">
      <c r="A1891" s="8"/>
    </row>
    <row r="1892" ht="12.75">
      <c r="A1892" s="8"/>
    </row>
    <row r="1893" ht="12.75">
      <c r="A1893" s="8"/>
    </row>
    <row r="1894" ht="12.75">
      <c r="A1894" s="8"/>
    </row>
    <row r="1895" ht="12.75">
      <c r="A1895" s="8"/>
    </row>
    <row r="1896" ht="12.75">
      <c r="A1896" s="8"/>
    </row>
    <row r="1897" ht="12.75">
      <c r="A1897" s="8"/>
    </row>
    <row r="1898" ht="12.75">
      <c r="A1898" s="8"/>
    </row>
    <row r="1899" ht="12.75">
      <c r="A1899" s="8"/>
    </row>
    <row r="1900" ht="12.75">
      <c r="A1900" s="8"/>
    </row>
    <row r="1901" ht="12.75">
      <c r="A1901" s="8"/>
    </row>
    <row r="1902" ht="12.75">
      <c r="A1902" s="8"/>
    </row>
    <row r="1903" ht="12.75">
      <c r="A1903" s="8"/>
    </row>
    <row r="1904" ht="12.75">
      <c r="A1904" s="8"/>
    </row>
    <row r="1905" ht="12.75">
      <c r="A1905" s="8"/>
    </row>
    <row r="1906" ht="12.75">
      <c r="A1906" s="8"/>
    </row>
    <row r="1907" ht="12.75">
      <c r="A1907" s="8"/>
    </row>
    <row r="1908" ht="12.75">
      <c r="A1908" s="8"/>
    </row>
    <row r="1909" ht="12.75">
      <c r="A1909" s="8"/>
    </row>
    <row r="1910" ht="12.75">
      <c r="A1910" s="8"/>
    </row>
    <row r="1911" ht="12.75">
      <c r="A1911" s="8"/>
    </row>
    <row r="1912" ht="12.75">
      <c r="A1912" s="8"/>
    </row>
    <row r="1913" ht="12.75">
      <c r="A1913" s="8"/>
    </row>
    <row r="1914" ht="12.75">
      <c r="A1914" s="8"/>
    </row>
    <row r="1915" ht="12.75">
      <c r="A1915" s="8"/>
    </row>
    <row r="1916" ht="12.75">
      <c r="A1916" s="8"/>
    </row>
    <row r="1917" ht="12.75">
      <c r="A1917" s="8"/>
    </row>
    <row r="1918" ht="12.75">
      <c r="A1918" s="8"/>
    </row>
    <row r="1919" ht="12.75">
      <c r="A1919" s="8"/>
    </row>
    <row r="1920" ht="12.75">
      <c r="A1920" s="8"/>
    </row>
    <row r="1921" ht="12.75">
      <c r="A1921" s="8"/>
    </row>
    <row r="1922" ht="12.75">
      <c r="A1922" s="8"/>
    </row>
    <row r="1923" ht="12.75">
      <c r="A1923" s="8"/>
    </row>
    <row r="1924" ht="12.75">
      <c r="A1924" s="8"/>
    </row>
    <row r="1925" ht="12.75">
      <c r="A1925" s="8"/>
    </row>
    <row r="1926" ht="12.75">
      <c r="A1926" s="8"/>
    </row>
    <row r="1927" ht="12.75">
      <c r="A1927" s="8"/>
    </row>
    <row r="1928" ht="12.75">
      <c r="A1928" s="8"/>
    </row>
    <row r="1929" ht="12.75">
      <c r="A1929" s="8"/>
    </row>
    <row r="1930" ht="12.75">
      <c r="A1930" s="8"/>
    </row>
    <row r="1931" ht="12.75">
      <c r="A1931" s="8"/>
    </row>
    <row r="1932" ht="12.75">
      <c r="A1932" s="8"/>
    </row>
    <row r="1933" ht="12.75">
      <c r="A1933" s="8"/>
    </row>
    <row r="1934" ht="12.75">
      <c r="A1934" s="8"/>
    </row>
    <row r="1935" ht="12.75">
      <c r="A1935" s="8"/>
    </row>
    <row r="1936" ht="12.75">
      <c r="A1936" s="8"/>
    </row>
    <row r="1937" ht="12.75">
      <c r="A1937" s="8"/>
    </row>
    <row r="1938" ht="12.75">
      <c r="A1938" s="8"/>
    </row>
    <row r="1939" ht="12.75">
      <c r="A1939" s="8"/>
    </row>
    <row r="1940" ht="12.75">
      <c r="A1940" s="8"/>
    </row>
    <row r="1941" ht="12.75">
      <c r="A1941" s="8"/>
    </row>
    <row r="1942" ht="12.75">
      <c r="A1942" s="8"/>
    </row>
    <row r="1943" ht="12.75">
      <c r="A1943" s="8"/>
    </row>
    <row r="1944" ht="12.75">
      <c r="A1944" s="8"/>
    </row>
    <row r="1945" ht="12.75">
      <c r="A1945" s="8"/>
    </row>
    <row r="1946" ht="12.75">
      <c r="A1946" s="8"/>
    </row>
    <row r="1947" ht="12.75">
      <c r="A1947" s="8"/>
    </row>
    <row r="1948" ht="12.75">
      <c r="A1948" s="8"/>
    </row>
    <row r="1949" ht="12.75">
      <c r="A1949" s="8"/>
    </row>
    <row r="1950" ht="12.75">
      <c r="A1950" s="8"/>
    </row>
    <row r="1951" ht="12.75">
      <c r="A1951" s="8"/>
    </row>
    <row r="1952" ht="12.75">
      <c r="A1952" s="8"/>
    </row>
    <row r="1953" ht="12.75">
      <c r="A1953" s="8"/>
    </row>
    <row r="1954" ht="12.75">
      <c r="A1954" s="8"/>
    </row>
    <row r="1955" ht="12.75">
      <c r="A1955" s="8"/>
    </row>
    <row r="1956" ht="12.75">
      <c r="A1956" s="8"/>
    </row>
    <row r="1957" ht="12.75">
      <c r="A1957" s="8"/>
    </row>
    <row r="1958" ht="12.75">
      <c r="A1958" s="8"/>
    </row>
    <row r="1959" ht="12.75">
      <c r="A1959" s="8"/>
    </row>
    <row r="1960" ht="12.75">
      <c r="A1960" s="8"/>
    </row>
    <row r="1961" ht="12.75">
      <c r="A1961" s="8"/>
    </row>
    <row r="1962" ht="12.75">
      <c r="A1962" s="8"/>
    </row>
    <row r="1963" ht="12.75">
      <c r="A1963" s="8"/>
    </row>
    <row r="1964" ht="12.75">
      <c r="A1964" s="8"/>
    </row>
    <row r="1965" ht="12.75">
      <c r="A1965" s="8"/>
    </row>
    <row r="1966" ht="12.75">
      <c r="A1966" s="8"/>
    </row>
    <row r="1967" ht="12.75">
      <c r="A1967" s="8"/>
    </row>
    <row r="1968" ht="12.75">
      <c r="A1968" s="8"/>
    </row>
    <row r="1969" ht="12.75">
      <c r="A1969" s="8"/>
    </row>
    <row r="1970" ht="12.75">
      <c r="A1970" s="8"/>
    </row>
    <row r="1971" ht="12.75">
      <c r="A1971" s="8"/>
    </row>
    <row r="1972" ht="12.75">
      <c r="A1972" s="8"/>
    </row>
    <row r="1973" ht="12.75">
      <c r="A1973" s="8"/>
    </row>
    <row r="1974" ht="12.75">
      <c r="A1974" s="8"/>
    </row>
    <row r="1975" ht="12.75">
      <c r="A1975" s="8"/>
    </row>
    <row r="1976" ht="12.75">
      <c r="A1976" s="8"/>
    </row>
    <row r="1977" ht="12.75">
      <c r="A1977" s="8"/>
    </row>
    <row r="1978" ht="12.75">
      <c r="A1978" s="8"/>
    </row>
    <row r="1979" ht="12.75">
      <c r="A1979" s="8"/>
    </row>
    <row r="1980" ht="12.75">
      <c r="A1980" s="8"/>
    </row>
    <row r="1981" ht="12.75">
      <c r="A1981" s="8"/>
    </row>
    <row r="1982" ht="12.75">
      <c r="A1982" s="8"/>
    </row>
    <row r="1983" ht="12.75">
      <c r="A1983" s="8"/>
    </row>
    <row r="1984" ht="12.75">
      <c r="A1984" s="8"/>
    </row>
    <row r="1985" ht="12.75">
      <c r="A1985" s="8"/>
    </row>
    <row r="1986" ht="12.75">
      <c r="A1986" s="8"/>
    </row>
    <row r="1987" ht="12.75">
      <c r="A1987" s="8"/>
    </row>
    <row r="1988" ht="12.75">
      <c r="A1988" s="8"/>
    </row>
    <row r="1989" ht="12.75">
      <c r="A1989" s="8"/>
    </row>
    <row r="1990" ht="12.75">
      <c r="A1990" s="8"/>
    </row>
    <row r="1991" ht="12.75">
      <c r="A1991" s="8"/>
    </row>
    <row r="1992" ht="12.75">
      <c r="A1992" s="8"/>
    </row>
    <row r="1993" ht="12.75">
      <c r="A1993" s="8"/>
    </row>
    <row r="1994" ht="12.75">
      <c r="A1994" s="8"/>
    </row>
    <row r="1995" ht="12.75">
      <c r="A1995" s="8"/>
    </row>
    <row r="1996" ht="12.75">
      <c r="A1996" s="8"/>
    </row>
    <row r="1997" ht="12.75">
      <c r="A1997" s="8"/>
    </row>
    <row r="1998" ht="12.75">
      <c r="A1998" s="8"/>
    </row>
    <row r="1999" ht="12.75">
      <c r="A1999" s="8"/>
    </row>
    <row r="2000" ht="12.75">
      <c r="A2000" s="8"/>
    </row>
    <row r="2001" ht="12.75">
      <c r="A2001" s="8"/>
    </row>
    <row r="2002" ht="12.75">
      <c r="A2002" s="8"/>
    </row>
    <row r="2003" ht="12.75">
      <c r="A2003" s="8"/>
    </row>
    <row r="2004" ht="12.75">
      <c r="A2004" s="8"/>
    </row>
    <row r="2005" ht="12.75">
      <c r="A2005" s="8"/>
    </row>
    <row r="2006" ht="12.75">
      <c r="A2006" s="8"/>
    </row>
    <row r="2007" ht="12.75">
      <c r="A2007" s="8"/>
    </row>
    <row r="2008" ht="12.75">
      <c r="A2008" s="8"/>
    </row>
    <row r="2009" ht="12.75">
      <c r="A2009" s="8"/>
    </row>
    <row r="2010" ht="12.75">
      <c r="A2010" s="8"/>
    </row>
    <row r="2011" ht="12.75">
      <c r="A2011" s="8"/>
    </row>
    <row r="2012" ht="12.75">
      <c r="A2012" s="8"/>
    </row>
    <row r="2013" ht="12.75">
      <c r="A2013" s="8"/>
    </row>
    <row r="2014" ht="12.75">
      <c r="A2014" s="8"/>
    </row>
    <row r="2015" ht="12.75">
      <c r="A2015" s="8"/>
    </row>
    <row r="2016" ht="12.75">
      <c r="A2016" s="8"/>
    </row>
    <row r="2017" ht="12.75">
      <c r="A2017" s="8"/>
    </row>
    <row r="2018" ht="12.75">
      <c r="A2018" s="8"/>
    </row>
    <row r="2019" ht="12.75">
      <c r="A2019" s="8"/>
    </row>
    <row r="2020" ht="12.75">
      <c r="A2020" s="8"/>
    </row>
    <row r="2021" ht="12.75">
      <c r="A2021" s="8"/>
    </row>
    <row r="2022" ht="12.75">
      <c r="A2022" s="8"/>
    </row>
    <row r="2023" ht="12.75">
      <c r="A2023" s="8"/>
    </row>
    <row r="2024" ht="12.75">
      <c r="A2024" s="8"/>
    </row>
    <row r="2025" ht="12.75">
      <c r="A2025" s="8"/>
    </row>
    <row r="2026" ht="12.75">
      <c r="A2026" s="8"/>
    </row>
    <row r="2027" ht="12.75">
      <c r="A2027" s="8"/>
    </row>
    <row r="2028" ht="12.75">
      <c r="A2028" s="8"/>
    </row>
    <row r="2029" ht="12.75">
      <c r="A2029" s="8"/>
    </row>
    <row r="2030" ht="12.75">
      <c r="A2030" s="8"/>
    </row>
    <row r="2031" ht="12.75">
      <c r="A2031" s="8"/>
    </row>
    <row r="2032" ht="12.75">
      <c r="A2032" s="8"/>
    </row>
    <row r="2033" ht="12.75">
      <c r="A2033" s="8"/>
    </row>
    <row r="2034" ht="12.75">
      <c r="A2034" s="8"/>
    </row>
    <row r="2035" ht="12.75">
      <c r="A2035" s="8"/>
    </row>
    <row r="2036" ht="12.75">
      <c r="A2036" s="8"/>
    </row>
    <row r="2037" ht="12.75">
      <c r="A2037" s="8"/>
    </row>
    <row r="2038" ht="12.75">
      <c r="A2038" s="8"/>
    </row>
    <row r="2039" ht="12.75">
      <c r="A2039" s="8"/>
    </row>
    <row r="2040" ht="12.75">
      <c r="A2040" s="8"/>
    </row>
    <row r="2041" ht="12.75">
      <c r="A2041" s="8"/>
    </row>
    <row r="2042" ht="12.75">
      <c r="A2042" s="8"/>
    </row>
    <row r="2043" ht="12.75">
      <c r="A2043" s="8"/>
    </row>
    <row r="2044" ht="12.75">
      <c r="A2044" s="8"/>
    </row>
    <row r="2045" ht="12.75">
      <c r="A2045" s="8"/>
    </row>
    <row r="2046" ht="12.75">
      <c r="A2046" s="8"/>
    </row>
    <row r="2047" ht="12.75">
      <c r="A2047" s="8"/>
    </row>
    <row r="2048" ht="12.75">
      <c r="A2048" s="8"/>
    </row>
    <row r="2049" ht="12.75">
      <c r="A2049" s="8"/>
    </row>
    <row r="2050" ht="12.75">
      <c r="A2050" s="8"/>
    </row>
    <row r="2051" ht="12.75">
      <c r="A2051" s="8"/>
    </row>
    <row r="2052" ht="12.75">
      <c r="A2052" s="8"/>
    </row>
    <row r="2053" ht="12.75">
      <c r="A2053" s="8"/>
    </row>
    <row r="2054" ht="12.75">
      <c r="A2054" s="8"/>
    </row>
    <row r="2055" ht="12.75">
      <c r="A2055" s="8"/>
    </row>
    <row r="2056" ht="12.75">
      <c r="A2056" s="8"/>
    </row>
    <row r="2057" ht="12.75">
      <c r="A2057" s="8"/>
    </row>
    <row r="2058" ht="12.75">
      <c r="A2058" s="8"/>
    </row>
    <row r="2059" ht="12.75">
      <c r="A2059" s="8"/>
    </row>
    <row r="2060" ht="12.75">
      <c r="A2060" s="8"/>
    </row>
    <row r="2061" ht="12.75">
      <c r="A2061" s="8"/>
    </row>
    <row r="2062" ht="12.75">
      <c r="A2062" s="8"/>
    </row>
    <row r="2063" ht="12.75">
      <c r="A2063" s="8"/>
    </row>
    <row r="2064" ht="12.75">
      <c r="A2064" s="8"/>
    </row>
    <row r="2065" ht="12.75">
      <c r="A2065" s="8"/>
    </row>
    <row r="2066" ht="12.75">
      <c r="A2066" s="8"/>
    </row>
    <row r="2067" ht="12.75">
      <c r="A2067" s="8"/>
    </row>
    <row r="2068" ht="12.75">
      <c r="A2068" s="8"/>
    </row>
    <row r="2069" ht="12.75">
      <c r="A2069" s="8"/>
    </row>
    <row r="2070" ht="12.75">
      <c r="A2070" s="8"/>
    </row>
    <row r="2071" ht="12.75">
      <c r="A2071" s="8"/>
    </row>
    <row r="2072" ht="12.75">
      <c r="A2072" s="8"/>
    </row>
    <row r="2073" ht="12.75">
      <c r="A2073" s="8"/>
    </row>
    <row r="2074" ht="12.75">
      <c r="A2074" s="8"/>
    </row>
    <row r="2075" ht="12.75">
      <c r="A2075" s="8"/>
    </row>
    <row r="2076" ht="12.75">
      <c r="A2076" s="8"/>
    </row>
    <row r="2077" ht="12.75">
      <c r="A2077" s="8"/>
    </row>
    <row r="2078" ht="12.75">
      <c r="A2078" s="8"/>
    </row>
    <row r="2079" ht="12.75">
      <c r="A2079" s="8"/>
    </row>
    <row r="2080" ht="12.75">
      <c r="A2080" s="8"/>
    </row>
    <row r="2081" ht="12.75">
      <c r="A2081" s="8"/>
    </row>
    <row r="2082" ht="12.75">
      <c r="A2082" s="8"/>
    </row>
    <row r="2083" ht="12.75">
      <c r="A2083" s="8"/>
    </row>
    <row r="2084" ht="12.75">
      <c r="A2084" s="8"/>
    </row>
    <row r="2085" ht="12.75">
      <c r="A2085" s="8"/>
    </row>
    <row r="2086" ht="12.75">
      <c r="A2086" s="8"/>
    </row>
    <row r="2087" ht="12.75">
      <c r="A2087" s="8"/>
    </row>
    <row r="2088" ht="12.75">
      <c r="A2088" s="8"/>
    </row>
    <row r="2089" ht="12.75">
      <c r="A2089" s="8"/>
    </row>
    <row r="2090" ht="12.75">
      <c r="A2090" s="8"/>
    </row>
    <row r="2091" ht="12.75">
      <c r="A2091" s="8"/>
    </row>
    <row r="2092" ht="12.75">
      <c r="A2092" s="8"/>
    </row>
    <row r="2093" ht="12.75">
      <c r="A2093" s="8"/>
    </row>
    <row r="2094" ht="12.75">
      <c r="A2094" s="8"/>
    </row>
    <row r="2095" ht="12.75">
      <c r="A2095" s="8"/>
    </row>
    <row r="2096" ht="12.75">
      <c r="A2096" s="8"/>
    </row>
    <row r="2097" ht="12.75">
      <c r="A2097" s="8"/>
    </row>
    <row r="2098" ht="12.75">
      <c r="A2098" s="8"/>
    </row>
    <row r="2099" ht="12.75">
      <c r="A2099" s="8"/>
    </row>
    <row r="2100" ht="12.75">
      <c r="A2100" s="8"/>
    </row>
    <row r="2101" ht="12.75">
      <c r="A2101" s="8"/>
    </row>
    <row r="2102" ht="12.75">
      <c r="A2102" s="8"/>
    </row>
    <row r="2103" ht="12.75">
      <c r="A2103" s="8"/>
    </row>
    <row r="2104" ht="12.75">
      <c r="A2104" s="8"/>
    </row>
    <row r="2105" ht="12.75">
      <c r="A2105" s="8"/>
    </row>
    <row r="2106" ht="12.75">
      <c r="A2106" s="8"/>
    </row>
    <row r="2107" ht="12.75">
      <c r="A2107" s="8"/>
    </row>
    <row r="2108" ht="12.75">
      <c r="A2108" s="8"/>
    </row>
    <row r="2109" ht="12.75">
      <c r="A2109" s="8"/>
    </row>
    <row r="2110" ht="12.75">
      <c r="A2110" s="8"/>
    </row>
    <row r="2111" ht="12.75">
      <c r="A2111" s="8"/>
    </row>
    <row r="2112" ht="12.75">
      <c r="A2112" s="8"/>
    </row>
    <row r="2113" ht="12.75">
      <c r="A2113" s="8"/>
    </row>
    <row r="2114" ht="12.75">
      <c r="A2114" s="8"/>
    </row>
    <row r="2115" ht="12.75">
      <c r="A2115" s="8"/>
    </row>
    <row r="2116" ht="12.75">
      <c r="A2116" s="8"/>
    </row>
    <row r="2117" ht="12.75">
      <c r="A2117" s="8"/>
    </row>
    <row r="2118" ht="12.75">
      <c r="A2118" s="8"/>
    </row>
    <row r="2119" ht="12.75">
      <c r="A2119" s="8"/>
    </row>
    <row r="2120" ht="12.75">
      <c r="A2120" s="8"/>
    </row>
    <row r="2121" ht="12.75">
      <c r="A2121" s="8"/>
    </row>
    <row r="2122" ht="12.75">
      <c r="A2122" s="8"/>
    </row>
    <row r="2123" ht="12.75">
      <c r="A2123" s="8"/>
    </row>
    <row r="2124" ht="12.75">
      <c r="A2124" s="8"/>
    </row>
    <row r="2125" ht="12.75">
      <c r="A2125" s="8"/>
    </row>
    <row r="2126" ht="12.75">
      <c r="A2126" s="8"/>
    </row>
    <row r="2127" ht="12.75">
      <c r="A2127" s="8"/>
    </row>
    <row r="2128" ht="12.75">
      <c r="A2128" s="8"/>
    </row>
    <row r="2129" ht="12.75">
      <c r="A2129" s="8"/>
    </row>
    <row r="2130" ht="12.75">
      <c r="A2130" s="8"/>
    </row>
    <row r="2131" ht="12.75">
      <c r="A2131" s="8"/>
    </row>
    <row r="2132" ht="12.75">
      <c r="A2132" s="8"/>
    </row>
    <row r="2133" ht="12.75">
      <c r="A2133" s="8"/>
    </row>
    <row r="2134" ht="12.75">
      <c r="A2134" s="8"/>
    </row>
    <row r="2135" ht="12.75">
      <c r="A2135" s="8"/>
    </row>
    <row r="2136" ht="12.75">
      <c r="A2136" s="8"/>
    </row>
    <row r="2137" ht="12.75">
      <c r="A2137" s="8"/>
    </row>
    <row r="2138" ht="12.75">
      <c r="A2138" s="8"/>
    </row>
    <row r="2139" ht="12.75">
      <c r="A2139" s="8"/>
    </row>
    <row r="2140" ht="12.75">
      <c r="A2140" s="8"/>
    </row>
    <row r="2141" ht="12.75">
      <c r="A2141" s="8"/>
    </row>
    <row r="2142" ht="12.75">
      <c r="A2142" s="8"/>
    </row>
    <row r="2143" ht="12.75">
      <c r="A2143" s="8"/>
    </row>
    <row r="2144" ht="12.75">
      <c r="A2144" s="8"/>
    </row>
    <row r="2145" ht="12.75">
      <c r="A2145" s="8"/>
    </row>
    <row r="2146" ht="12.75">
      <c r="A2146" s="8"/>
    </row>
    <row r="2147" ht="12.75">
      <c r="A2147" s="8"/>
    </row>
    <row r="2148" ht="12.75">
      <c r="A2148" s="8"/>
    </row>
    <row r="2149" ht="12.75">
      <c r="A2149" s="8"/>
    </row>
    <row r="2150" ht="12.75">
      <c r="A2150" s="8"/>
    </row>
    <row r="2151" ht="12.75">
      <c r="A2151" s="8"/>
    </row>
    <row r="2152" ht="12.75">
      <c r="A2152" s="8"/>
    </row>
    <row r="2153" ht="12.75">
      <c r="A2153" s="8"/>
    </row>
    <row r="2154" ht="12.75">
      <c r="A2154" s="8"/>
    </row>
    <row r="2155" ht="12.75">
      <c r="A2155" s="8"/>
    </row>
    <row r="2156" ht="12.75">
      <c r="A2156" s="8"/>
    </row>
    <row r="2157" ht="12.75">
      <c r="A2157" s="8"/>
    </row>
    <row r="2158" ht="12.75">
      <c r="A2158" s="8"/>
    </row>
    <row r="2159" ht="12.75">
      <c r="A2159" s="8"/>
    </row>
    <row r="2160" ht="12.75">
      <c r="A2160" s="8"/>
    </row>
    <row r="2161" ht="12.75">
      <c r="A2161" s="8"/>
    </row>
    <row r="2162" ht="12.75">
      <c r="A2162" s="8"/>
    </row>
    <row r="2163" ht="12.75">
      <c r="A2163" s="8"/>
    </row>
    <row r="2164" ht="12.75">
      <c r="A2164" s="8"/>
    </row>
    <row r="2165" ht="12.75">
      <c r="A2165" s="8"/>
    </row>
    <row r="2166" ht="12.75">
      <c r="A2166" s="8"/>
    </row>
    <row r="2167" ht="12.75">
      <c r="A2167" s="8"/>
    </row>
    <row r="2168" ht="12.75">
      <c r="A2168" s="8"/>
    </row>
    <row r="2169" ht="12.75">
      <c r="A2169" s="8"/>
    </row>
    <row r="2170" ht="12.75">
      <c r="A2170" s="8"/>
    </row>
    <row r="2171" ht="12.75">
      <c r="A2171" s="8"/>
    </row>
    <row r="2172" ht="12.75">
      <c r="A2172" s="8"/>
    </row>
    <row r="2173" ht="12.75">
      <c r="A2173" s="8"/>
    </row>
    <row r="2174" ht="12.75">
      <c r="A2174" s="8"/>
    </row>
    <row r="2175" ht="12.75">
      <c r="A2175" s="8"/>
    </row>
    <row r="2176" ht="12.75">
      <c r="A2176" s="8"/>
    </row>
    <row r="2177" ht="12.75">
      <c r="A2177" s="8"/>
    </row>
    <row r="2178" ht="12.75">
      <c r="A2178" s="8"/>
    </row>
    <row r="2179" ht="12.75">
      <c r="A2179" s="8"/>
    </row>
    <row r="2180" ht="12.75">
      <c r="A2180" s="8"/>
    </row>
    <row r="2181" ht="12.75">
      <c r="A2181" s="8"/>
    </row>
    <row r="2182" ht="12.75">
      <c r="A2182" s="8"/>
    </row>
    <row r="2183" ht="12.75">
      <c r="A2183" s="8"/>
    </row>
    <row r="2184" ht="12.75">
      <c r="A2184" s="8"/>
    </row>
    <row r="2185" ht="12.75">
      <c r="A2185" s="8"/>
    </row>
    <row r="2186" ht="12.75">
      <c r="A2186" s="8"/>
    </row>
    <row r="2187" ht="12.75">
      <c r="A2187" s="8"/>
    </row>
    <row r="2188" ht="12.75">
      <c r="A2188" s="8"/>
    </row>
    <row r="2189" ht="12.75">
      <c r="A2189" s="8"/>
    </row>
    <row r="2190" ht="12.75">
      <c r="A2190" s="8"/>
    </row>
    <row r="2191" ht="12.75">
      <c r="A2191" s="8"/>
    </row>
    <row r="2192" ht="12.75">
      <c r="A2192" s="8"/>
    </row>
    <row r="2193" ht="12.75">
      <c r="A2193" s="8"/>
    </row>
    <row r="2194" ht="12.75">
      <c r="A2194" s="8"/>
    </row>
    <row r="2195" ht="12.75">
      <c r="A2195" s="8"/>
    </row>
    <row r="2196" ht="12.75">
      <c r="A2196" s="8"/>
    </row>
    <row r="2197" ht="12.75">
      <c r="A2197" s="8"/>
    </row>
    <row r="2198" ht="12.75">
      <c r="A2198" s="8"/>
    </row>
    <row r="2199" ht="12.75">
      <c r="A2199" s="8"/>
    </row>
    <row r="2200" ht="12.75">
      <c r="A2200" s="8"/>
    </row>
    <row r="2201" ht="12.75">
      <c r="A2201" s="8"/>
    </row>
    <row r="2202" ht="12.75">
      <c r="A2202" s="8"/>
    </row>
    <row r="2203" ht="12.75">
      <c r="A2203" s="8"/>
    </row>
    <row r="2204" ht="12.75">
      <c r="A2204" s="8"/>
    </row>
    <row r="2205" ht="12.75">
      <c r="A2205" s="8"/>
    </row>
    <row r="2206" ht="12.75">
      <c r="A2206" s="8"/>
    </row>
    <row r="2207" ht="12.75">
      <c r="A2207" s="8"/>
    </row>
    <row r="2208" ht="12.75">
      <c r="A2208" s="8"/>
    </row>
    <row r="2209" ht="12.75">
      <c r="A2209" s="8"/>
    </row>
    <row r="2210" ht="12.75">
      <c r="A2210" s="8"/>
    </row>
    <row r="2211" ht="12.75">
      <c r="A2211" s="8"/>
    </row>
    <row r="2212" ht="12.75">
      <c r="A2212" s="8"/>
    </row>
    <row r="2213" ht="12.75">
      <c r="A2213" s="8"/>
    </row>
    <row r="2214" ht="12.75">
      <c r="A2214" s="8"/>
    </row>
    <row r="2215" ht="12.75">
      <c r="A2215" s="8"/>
    </row>
    <row r="2216" ht="12.75">
      <c r="A2216" s="8"/>
    </row>
    <row r="2217" ht="12.75">
      <c r="A2217" s="8"/>
    </row>
    <row r="2218" ht="12.75">
      <c r="A2218" s="8"/>
    </row>
    <row r="2219" ht="12.75">
      <c r="A2219" s="8"/>
    </row>
    <row r="2220" ht="12.75">
      <c r="A2220" s="8"/>
    </row>
    <row r="2221" ht="12.75">
      <c r="A2221" s="8"/>
    </row>
    <row r="2222" ht="12.75">
      <c r="A2222" s="8"/>
    </row>
    <row r="2223" ht="12.75">
      <c r="A2223" s="8"/>
    </row>
    <row r="2224" ht="12.75">
      <c r="A2224" s="8"/>
    </row>
    <row r="2225" ht="12.75">
      <c r="A2225" s="8"/>
    </row>
    <row r="2226" ht="12.75">
      <c r="A2226" s="8"/>
    </row>
    <row r="2227" ht="12.75">
      <c r="A2227" s="8"/>
    </row>
    <row r="2228" ht="12.75">
      <c r="A2228" s="8"/>
    </row>
    <row r="2229" ht="12.75">
      <c r="A2229" s="8"/>
    </row>
    <row r="2230" ht="12.75">
      <c r="A2230" s="8"/>
    </row>
    <row r="2231" ht="12.75">
      <c r="A2231" s="8"/>
    </row>
    <row r="2232" ht="12.75">
      <c r="A2232" s="8"/>
    </row>
    <row r="2233" ht="12.75">
      <c r="A2233" s="8"/>
    </row>
    <row r="2234" ht="12.75">
      <c r="A2234" s="8"/>
    </row>
    <row r="2235" ht="12.75">
      <c r="A2235" s="8"/>
    </row>
    <row r="2236" ht="12.75">
      <c r="A2236" s="8"/>
    </row>
    <row r="2237" ht="12.75">
      <c r="A2237" s="8"/>
    </row>
    <row r="2238" ht="12.75">
      <c r="A2238" s="8"/>
    </row>
    <row r="2239" ht="12.75">
      <c r="A2239" s="8"/>
    </row>
    <row r="2240" ht="12.75">
      <c r="A2240" s="8"/>
    </row>
    <row r="2241" ht="12.75">
      <c r="A2241" s="8"/>
    </row>
    <row r="2242" ht="12.75">
      <c r="A2242" s="8"/>
    </row>
    <row r="2243" ht="12.75">
      <c r="A2243" s="8"/>
    </row>
    <row r="2244" ht="12.75">
      <c r="A2244" s="8"/>
    </row>
    <row r="2245" ht="12.75">
      <c r="A2245" s="8"/>
    </row>
    <row r="2246" ht="12.75">
      <c r="A2246" s="8"/>
    </row>
    <row r="2247" ht="12.75">
      <c r="A2247" s="8"/>
    </row>
    <row r="2248" ht="12.75">
      <c r="A2248" s="8"/>
    </row>
    <row r="2249" ht="12.75">
      <c r="A2249" s="8"/>
    </row>
    <row r="2250" ht="12.75">
      <c r="A2250" s="8"/>
    </row>
    <row r="2251" ht="12.75">
      <c r="A2251" s="8"/>
    </row>
    <row r="2252" ht="12.75">
      <c r="A2252" s="8"/>
    </row>
    <row r="2253" ht="12.75">
      <c r="A2253" s="8"/>
    </row>
    <row r="2254" ht="12.75">
      <c r="A2254" s="8"/>
    </row>
    <row r="2255" ht="12.75">
      <c r="A2255" s="8"/>
    </row>
    <row r="2256" ht="12.75">
      <c r="A2256" s="8"/>
    </row>
    <row r="2257" ht="12.75">
      <c r="A2257" s="8"/>
    </row>
    <row r="2258" ht="12.75">
      <c r="A2258" s="8"/>
    </row>
    <row r="2259" ht="12.75">
      <c r="A2259" s="8"/>
    </row>
    <row r="2260" ht="12.75">
      <c r="A2260" s="8"/>
    </row>
    <row r="2261" ht="12.75">
      <c r="A2261" s="8"/>
    </row>
    <row r="2262" ht="12.75">
      <c r="A2262" s="8"/>
    </row>
    <row r="2263" ht="12.75">
      <c r="A2263" s="8"/>
    </row>
    <row r="2264" ht="12.75">
      <c r="A2264" s="8"/>
    </row>
    <row r="2265" ht="12.75">
      <c r="A2265" s="8"/>
    </row>
    <row r="2266" ht="12.75">
      <c r="A2266" s="8"/>
    </row>
    <row r="2267" ht="12.75">
      <c r="A2267" s="8"/>
    </row>
    <row r="2268" ht="12.75">
      <c r="A2268" s="8"/>
    </row>
    <row r="2269" ht="12.75">
      <c r="A2269" s="8"/>
    </row>
    <row r="2270" ht="12.75">
      <c r="A2270" s="8"/>
    </row>
    <row r="2271" ht="12.75">
      <c r="A2271" s="8"/>
    </row>
    <row r="2272" ht="12.75">
      <c r="A2272" s="8"/>
    </row>
    <row r="2273" ht="12.75">
      <c r="A2273" s="8"/>
    </row>
    <row r="2274" ht="12.75">
      <c r="A2274" s="8"/>
    </row>
    <row r="2275" ht="12.75">
      <c r="A2275" s="8"/>
    </row>
    <row r="2276" ht="12.75">
      <c r="A2276" s="8"/>
    </row>
    <row r="2277" ht="12.75">
      <c r="A2277" s="8"/>
    </row>
    <row r="2278" ht="12.75">
      <c r="A2278" s="8"/>
    </row>
    <row r="2279" ht="12.75">
      <c r="A2279" s="8"/>
    </row>
    <row r="2280" ht="12.75">
      <c r="A2280" s="8"/>
    </row>
    <row r="2281" ht="12.75">
      <c r="A2281" s="8"/>
    </row>
    <row r="2282" ht="12.75">
      <c r="A2282" s="8"/>
    </row>
    <row r="2283" ht="12.75">
      <c r="A2283" s="8"/>
    </row>
    <row r="2284" ht="12.75">
      <c r="A2284" s="8"/>
    </row>
    <row r="2285" ht="12.75">
      <c r="A2285" s="8"/>
    </row>
    <row r="2286" ht="12.75">
      <c r="A2286" s="8"/>
    </row>
    <row r="2287" ht="12.75">
      <c r="A2287" s="8"/>
    </row>
    <row r="2288" ht="12.75">
      <c r="A2288" s="8"/>
    </row>
    <row r="2289" ht="12.75">
      <c r="A2289" s="8"/>
    </row>
    <row r="2290" ht="12.75">
      <c r="A2290" s="8"/>
    </row>
    <row r="2291" ht="12.75">
      <c r="A2291" s="8"/>
    </row>
    <row r="2292" ht="12.75">
      <c r="A2292" s="8"/>
    </row>
    <row r="2293" ht="12.75">
      <c r="A2293" s="8"/>
    </row>
    <row r="2294" ht="12.75">
      <c r="A2294" s="8"/>
    </row>
    <row r="2295" ht="12.75">
      <c r="A2295" s="8"/>
    </row>
    <row r="2296" ht="12.75">
      <c r="A2296" s="8"/>
    </row>
    <row r="2297" ht="12.75">
      <c r="A2297" s="8"/>
    </row>
    <row r="2298" ht="12.75">
      <c r="A2298" s="8"/>
    </row>
    <row r="2299" ht="12.75">
      <c r="A2299" s="8"/>
    </row>
    <row r="2300" ht="12.75">
      <c r="A2300" s="8"/>
    </row>
    <row r="2301" ht="12.75">
      <c r="A2301" s="8"/>
    </row>
    <row r="2302" ht="12.75">
      <c r="A2302" s="8"/>
    </row>
    <row r="2303" ht="12.75">
      <c r="A2303" s="8"/>
    </row>
    <row r="2304" ht="12.75">
      <c r="A2304" s="8"/>
    </row>
    <row r="2305" ht="12.75">
      <c r="A2305" s="8"/>
    </row>
    <row r="2306" ht="12.75">
      <c r="A2306" s="8"/>
    </row>
    <row r="2307" ht="12.75">
      <c r="A2307" s="8"/>
    </row>
    <row r="2308" ht="12.75">
      <c r="A2308" s="8"/>
    </row>
    <row r="2309" ht="12.75">
      <c r="A2309" s="8"/>
    </row>
    <row r="2310" ht="12.75">
      <c r="A2310" s="8"/>
    </row>
    <row r="2311" ht="12.75">
      <c r="A2311" s="8"/>
    </row>
    <row r="2312" ht="12.75">
      <c r="A2312" s="8"/>
    </row>
    <row r="2313" ht="12.75">
      <c r="A2313" s="8"/>
    </row>
    <row r="2314" ht="12.75">
      <c r="A2314" s="8"/>
    </row>
    <row r="2315" ht="12.75">
      <c r="A2315" s="8"/>
    </row>
    <row r="2316" ht="12.75">
      <c r="A2316" s="8"/>
    </row>
    <row r="2317" ht="12.75">
      <c r="A2317" s="8"/>
    </row>
    <row r="2318" ht="12.75">
      <c r="A2318" s="8"/>
    </row>
    <row r="2319" ht="12.75">
      <c r="A2319" s="8"/>
    </row>
    <row r="2320" ht="12.75">
      <c r="A2320" s="8"/>
    </row>
    <row r="2321" ht="12.75">
      <c r="A2321" s="8"/>
    </row>
    <row r="2322" ht="12.75">
      <c r="A2322" s="8"/>
    </row>
    <row r="2323" ht="12.75">
      <c r="A2323" s="8"/>
    </row>
    <row r="2324" ht="12.75">
      <c r="A2324" s="8"/>
    </row>
    <row r="2325" ht="12.75">
      <c r="A2325" s="8"/>
    </row>
    <row r="2326" ht="12.75">
      <c r="A2326" s="8"/>
    </row>
    <row r="2327" ht="12.75">
      <c r="A2327" s="8"/>
    </row>
    <row r="2328" ht="12.75">
      <c r="A2328" s="8"/>
    </row>
    <row r="2329" ht="12.75">
      <c r="A2329" s="8"/>
    </row>
    <row r="2330" ht="12.75">
      <c r="A2330" s="8"/>
    </row>
    <row r="2331" ht="12.75">
      <c r="A2331" s="8"/>
    </row>
    <row r="2332" ht="12.75">
      <c r="A2332" s="8"/>
    </row>
    <row r="2333" ht="12.75">
      <c r="A2333" s="8"/>
    </row>
    <row r="2334" ht="12.75">
      <c r="A2334" s="8"/>
    </row>
    <row r="2335" ht="12.75">
      <c r="A2335" s="8"/>
    </row>
    <row r="2336" ht="12.75">
      <c r="A2336" s="8"/>
    </row>
    <row r="2337" ht="12.75">
      <c r="A2337" s="8"/>
    </row>
    <row r="2338" ht="12.75">
      <c r="A2338" s="8"/>
    </row>
    <row r="2339" ht="12.75">
      <c r="A2339" s="8"/>
    </row>
    <row r="2340" ht="12.75">
      <c r="A2340" s="8"/>
    </row>
    <row r="2341" ht="12.75">
      <c r="A2341" s="8"/>
    </row>
    <row r="2342" ht="12.75">
      <c r="A2342" s="8"/>
    </row>
    <row r="2343" ht="12.75">
      <c r="A2343" s="8"/>
    </row>
    <row r="2344" ht="12.75">
      <c r="A2344" s="8"/>
    </row>
    <row r="2345" ht="12.75">
      <c r="A2345" s="8"/>
    </row>
    <row r="2346" ht="12.75">
      <c r="A2346" s="8"/>
    </row>
    <row r="2347" ht="12.75">
      <c r="A2347" s="8"/>
    </row>
    <row r="2348" ht="12.75">
      <c r="A2348" s="8"/>
    </row>
    <row r="2349" ht="12.75">
      <c r="A2349" s="8"/>
    </row>
    <row r="2350" ht="12.75">
      <c r="A2350" s="8"/>
    </row>
    <row r="2351" ht="12.75">
      <c r="A2351" s="8"/>
    </row>
    <row r="2352" ht="12.75">
      <c r="A2352" s="8"/>
    </row>
    <row r="2353" ht="12.75">
      <c r="A2353" s="8"/>
    </row>
    <row r="2354" ht="12.75">
      <c r="A2354" s="8"/>
    </row>
    <row r="2355" ht="12.75">
      <c r="A2355" s="8"/>
    </row>
    <row r="2356" ht="12.75">
      <c r="A2356" s="8"/>
    </row>
    <row r="2357" ht="12.75">
      <c r="A2357" s="8"/>
    </row>
    <row r="2358" ht="12.75">
      <c r="A2358" s="8"/>
    </row>
    <row r="2359" ht="12.75">
      <c r="A2359" s="8"/>
    </row>
    <row r="2360" ht="12.75">
      <c r="A2360" s="8"/>
    </row>
    <row r="2361" ht="12.75">
      <c r="A2361" s="8"/>
    </row>
    <row r="2362" ht="12.75">
      <c r="A2362" s="8"/>
    </row>
    <row r="2363" ht="12.75">
      <c r="A2363" s="8"/>
    </row>
    <row r="2364" ht="12.75">
      <c r="A2364" s="8"/>
    </row>
    <row r="2365" ht="12.75">
      <c r="A2365" s="8"/>
    </row>
    <row r="2366" ht="12.75">
      <c r="A2366" s="8"/>
    </row>
    <row r="2367" ht="12.75">
      <c r="A2367" s="8"/>
    </row>
    <row r="2368" ht="12.75">
      <c r="A2368" s="8"/>
    </row>
    <row r="2369" ht="12.75">
      <c r="A2369" s="8"/>
    </row>
    <row r="2370" ht="12.75">
      <c r="A2370" s="8"/>
    </row>
    <row r="2371" ht="12.75">
      <c r="A2371" s="8"/>
    </row>
    <row r="2372" ht="12.75">
      <c r="A2372" s="8"/>
    </row>
    <row r="2373" ht="12.75">
      <c r="A2373" s="8"/>
    </row>
    <row r="2374" ht="12.75">
      <c r="A2374" s="8"/>
    </row>
    <row r="2375" ht="12.75">
      <c r="A2375" s="8"/>
    </row>
    <row r="2376" ht="12.75">
      <c r="A2376" s="8"/>
    </row>
    <row r="2377" ht="12.75">
      <c r="A2377" s="8"/>
    </row>
    <row r="2378" ht="12.75">
      <c r="A2378" s="8"/>
    </row>
    <row r="2379" ht="12.75">
      <c r="A2379" s="8"/>
    </row>
    <row r="2380" ht="12.75">
      <c r="A2380" s="8"/>
    </row>
    <row r="2381" ht="12.75">
      <c r="A2381" s="8"/>
    </row>
    <row r="2382" ht="12.75">
      <c r="A2382" s="8"/>
    </row>
    <row r="2383" ht="12.75">
      <c r="A2383" s="8"/>
    </row>
    <row r="2384" ht="12.75">
      <c r="A2384" s="8"/>
    </row>
    <row r="2385" ht="12.75">
      <c r="A2385" s="8"/>
    </row>
    <row r="2386" ht="12.75">
      <c r="A2386" s="8"/>
    </row>
    <row r="2387" ht="12.75">
      <c r="A2387" s="8"/>
    </row>
    <row r="2388" ht="12.75">
      <c r="A2388" s="8"/>
    </row>
    <row r="2389" ht="12.75">
      <c r="A2389" s="8"/>
    </row>
    <row r="2390" ht="12.75">
      <c r="A2390" s="8"/>
    </row>
    <row r="2391" ht="12.75">
      <c r="A2391" s="8"/>
    </row>
    <row r="2392" ht="12.75">
      <c r="A2392" s="8"/>
    </row>
    <row r="2393" ht="12.75">
      <c r="A2393" s="8"/>
    </row>
    <row r="2394" ht="12.75">
      <c r="A2394" s="8"/>
    </row>
    <row r="2395" ht="12.75">
      <c r="A2395" s="8"/>
    </row>
    <row r="2396" ht="12.75">
      <c r="A2396" s="8"/>
    </row>
    <row r="2397" ht="12.75">
      <c r="A2397" s="8"/>
    </row>
    <row r="2398" ht="12.75">
      <c r="A2398" s="8"/>
    </row>
    <row r="2399" ht="12.75">
      <c r="A2399" s="8"/>
    </row>
    <row r="2400" ht="12.75">
      <c r="A2400" s="8"/>
    </row>
    <row r="2401" ht="12.75">
      <c r="A2401" s="8"/>
    </row>
    <row r="2402" ht="12.75">
      <c r="A2402" s="8"/>
    </row>
    <row r="2403" ht="12.75">
      <c r="A2403" s="8"/>
    </row>
    <row r="2404" ht="12.75">
      <c r="A2404" s="8"/>
    </row>
    <row r="2405" ht="12.75">
      <c r="A2405" s="8"/>
    </row>
    <row r="2406" ht="12.75">
      <c r="A2406" s="8"/>
    </row>
    <row r="2407" ht="12.75">
      <c r="A2407" s="8"/>
    </row>
    <row r="2408" ht="12.75">
      <c r="A2408" s="8"/>
    </row>
    <row r="2409" ht="12.75">
      <c r="A2409" s="8"/>
    </row>
    <row r="2410" ht="12.75">
      <c r="A2410" s="8"/>
    </row>
    <row r="2411" ht="12.75">
      <c r="A2411" s="8"/>
    </row>
    <row r="2412" ht="12.75">
      <c r="A2412" s="8"/>
    </row>
    <row r="2413" ht="12.75">
      <c r="A2413" s="8"/>
    </row>
    <row r="2414" ht="12.75">
      <c r="A2414" s="8"/>
    </row>
    <row r="2415" ht="12.75">
      <c r="A2415" s="8"/>
    </row>
    <row r="2416" ht="12.75">
      <c r="A2416" s="8"/>
    </row>
    <row r="2417" ht="12.75">
      <c r="A2417" s="8"/>
    </row>
    <row r="2418" ht="12.75">
      <c r="A2418" s="8"/>
    </row>
    <row r="2419" ht="12.75">
      <c r="A2419" s="8"/>
    </row>
    <row r="2420" ht="12.75">
      <c r="A2420" s="8"/>
    </row>
    <row r="2421" ht="12.75">
      <c r="A2421" s="8"/>
    </row>
    <row r="2422" ht="12.75">
      <c r="A2422" s="8"/>
    </row>
    <row r="2423" ht="12.75">
      <c r="A2423" s="8"/>
    </row>
    <row r="2424" ht="12.75">
      <c r="A2424" s="8"/>
    </row>
    <row r="2425" ht="12.75">
      <c r="A2425" s="8"/>
    </row>
    <row r="2426" ht="12.75">
      <c r="A2426" s="8"/>
    </row>
    <row r="2427" ht="12.75">
      <c r="A2427" s="8"/>
    </row>
    <row r="2428" ht="12.75">
      <c r="A2428" s="8"/>
    </row>
    <row r="2429" ht="12.75">
      <c r="A2429" s="8"/>
    </row>
    <row r="2430" ht="12.75">
      <c r="A2430" s="8"/>
    </row>
    <row r="2431" ht="12.75">
      <c r="A2431" s="8"/>
    </row>
    <row r="2432" ht="12.75">
      <c r="A2432" s="8"/>
    </row>
    <row r="2433" ht="12.75">
      <c r="A2433" s="8"/>
    </row>
    <row r="2434" ht="12.75">
      <c r="A2434" s="8"/>
    </row>
    <row r="2435" ht="12.75">
      <c r="A2435" s="8"/>
    </row>
    <row r="2436" ht="12.75">
      <c r="A2436" s="8"/>
    </row>
    <row r="2437" ht="12.75">
      <c r="A2437" s="8"/>
    </row>
    <row r="2438" ht="12.75">
      <c r="A2438" s="8"/>
    </row>
    <row r="2439" ht="12.75">
      <c r="A2439" s="8"/>
    </row>
    <row r="2440" ht="12.75">
      <c r="A2440" s="8"/>
    </row>
    <row r="2441" ht="12.75">
      <c r="A2441" s="8"/>
    </row>
    <row r="2442" ht="12.75">
      <c r="A2442" s="8"/>
    </row>
    <row r="2443" ht="12.75">
      <c r="A2443" s="8"/>
    </row>
    <row r="2444" ht="12.75">
      <c r="A2444" s="8"/>
    </row>
    <row r="2445" ht="12.75">
      <c r="A2445" s="8"/>
    </row>
    <row r="2446" ht="12.75">
      <c r="A2446" s="8"/>
    </row>
    <row r="2447" ht="12.75">
      <c r="A2447" s="8"/>
    </row>
    <row r="2448" ht="12.75">
      <c r="A2448" s="8"/>
    </row>
    <row r="2449" ht="12.75">
      <c r="A2449" s="8"/>
    </row>
    <row r="2450" ht="12.75">
      <c r="A2450" s="8"/>
    </row>
    <row r="2451" ht="12.75">
      <c r="A2451" s="8"/>
    </row>
    <row r="2452" ht="12.75">
      <c r="A2452" s="8"/>
    </row>
    <row r="2453" ht="12.75">
      <c r="A2453" s="8"/>
    </row>
    <row r="2454" ht="12.75">
      <c r="A2454" s="8"/>
    </row>
    <row r="2455" ht="12.75">
      <c r="A2455" s="8"/>
    </row>
    <row r="2456" ht="12.75">
      <c r="A2456" s="8"/>
    </row>
    <row r="2457" ht="12.75">
      <c r="A2457" s="8"/>
    </row>
    <row r="2458" ht="12.75">
      <c r="A2458" s="8"/>
    </row>
    <row r="2459" ht="12.75">
      <c r="A2459" s="8"/>
    </row>
    <row r="2460" ht="12.75">
      <c r="A2460" s="8"/>
    </row>
    <row r="2461" ht="12.75">
      <c r="A2461" s="8"/>
    </row>
    <row r="2462" ht="12.75">
      <c r="A2462" s="8"/>
    </row>
    <row r="2463" ht="12.75">
      <c r="A2463" s="8"/>
    </row>
    <row r="2464" ht="12.75">
      <c r="A2464" s="8"/>
    </row>
    <row r="2465" ht="12.75">
      <c r="A2465" s="8"/>
    </row>
    <row r="2466" ht="12.75">
      <c r="A2466" s="8"/>
    </row>
    <row r="2467" ht="12.75">
      <c r="A2467" s="8"/>
    </row>
    <row r="2468" ht="12.75">
      <c r="A2468" s="8"/>
    </row>
    <row r="2469" ht="12.75">
      <c r="A2469" s="8"/>
    </row>
    <row r="2470" ht="12.75">
      <c r="A2470" s="8"/>
    </row>
    <row r="2471" ht="12.75">
      <c r="A2471" s="8"/>
    </row>
    <row r="2472" ht="12.75">
      <c r="A2472" s="8"/>
    </row>
    <row r="2473" ht="12.75">
      <c r="A2473" s="8"/>
    </row>
    <row r="2474" ht="12.75">
      <c r="A2474" s="8"/>
    </row>
    <row r="2475" ht="12.75">
      <c r="A2475" s="8"/>
    </row>
    <row r="2476" ht="12.75">
      <c r="A2476" s="8"/>
    </row>
    <row r="2477" ht="12.75">
      <c r="A2477" s="8"/>
    </row>
    <row r="2478" ht="12.75">
      <c r="A2478" s="8"/>
    </row>
    <row r="2479" ht="12.75">
      <c r="A2479" s="8"/>
    </row>
    <row r="2480" ht="12.75">
      <c r="A2480" s="8"/>
    </row>
    <row r="2481" ht="12.75">
      <c r="A2481" s="8"/>
    </row>
    <row r="2482" ht="12.75">
      <c r="A2482" s="8"/>
    </row>
    <row r="2483" ht="12.75">
      <c r="A2483" s="8"/>
    </row>
    <row r="2484" ht="12.75">
      <c r="A2484" s="8"/>
    </row>
    <row r="2485" ht="12.75">
      <c r="A2485" s="8"/>
    </row>
    <row r="2486" ht="12.75">
      <c r="A2486" s="8"/>
    </row>
    <row r="2487" ht="12.75">
      <c r="A2487" s="8"/>
    </row>
    <row r="2488" ht="12.75">
      <c r="A2488" s="8"/>
    </row>
    <row r="2489" ht="12.75">
      <c r="A2489" s="8"/>
    </row>
    <row r="2490" ht="12.75">
      <c r="A2490" s="8"/>
    </row>
    <row r="2491" ht="12.75">
      <c r="A2491" s="8"/>
    </row>
    <row r="2492" ht="12.75">
      <c r="A2492" s="8"/>
    </row>
    <row r="2493" ht="12.75">
      <c r="A2493" s="8"/>
    </row>
    <row r="2494" ht="12.75">
      <c r="A2494" s="8"/>
    </row>
    <row r="2495" ht="12.75">
      <c r="A2495" s="8"/>
    </row>
    <row r="2496" ht="12.75">
      <c r="A2496" s="8"/>
    </row>
    <row r="2497" ht="12.75">
      <c r="A2497" s="8"/>
    </row>
    <row r="2498" ht="12.75">
      <c r="A2498" s="8"/>
    </row>
    <row r="2499" ht="12.75">
      <c r="A2499" s="8"/>
    </row>
    <row r="2500" ht="12.75">
      <c r="A2500" s="8"/>
    </row>
    <row r="2501" ht="12.75">
      <c r="A2501" s="8"/>
    </row>
    <row r="2502" ht="12.75">
      <c r="A2502" s="8"/>
    </row>
    <row r="2503" ht="12.75">
      <c r="A2503" s="8"/>
    </row>
    <row r="2504" ht="12.75">
      <c r="A2504" s="8"/>
    </row>
    <row r="2505" ht="12.75">
      <c r="A2505" s="8"/>
    </row>
    <row r="2506" ht="12.75">
      <c r="A2506" s="8"/>
    </row>
    <row r="2507" ht="12.75">
      <c r="A2507" s="8"/>
    </row>
    <row r="2508" ht="12.75">
      <c r="A2508" s="8"/>
    </row>
    <row r="2509" ht="12.75">
      <c r="A2509" s="8"/>
    </row>
    <row r="2510" ht="12.75">
      <c r="A2510" s="8"/>
    </row>
    <row r="2511" ht="12.75">
      <c r="A2511" s="8"/>
    </row>
    <row r="2512" ht="12.75">
      <c r="A2512" s="8"/>
    </row>
    <row r="2513" ht="12.75">
      <c r="A2513" s="8"/>
    </row>
    <row r="2514" ht="12.75">
      <c r="A2514" s="8"/>
    </row>
    <row r="2515" ht="12.75">
      <c r="A2515" s="8"/>
    </row>
    <row r="2516" ht="12.75">
      <c r="A2516" s="8"/>
    </row>
    <row r="2517" ht="12.75">
      <c r="A2517" s="8"/>
    </row>
    <row r="2518" ht="12.75">
      <c r="A2518" s="8"/>
    </row>
    <row r="2519" ht="12.75">
      <c r="A2519" s="8"/>
    </row>
    <row r="2520" ht="12.75">
      <c r="A2520" s="8"/>
    </row>
    <row r="2521" ht="12.75">
      <c r="A2521" s="8"/>
    </row>
    <row r="2522" ht="12.75">
      <c r="A2522" s="8"/>
    </row>
    <row r="2523" ht="12.75">
      <c r="A2523" s="8"/>
    </row>
    <row r="2524" ht="12.75">
      <c r="A2524" s="8"/>
    </row>
    <row r="2525" ht="12.75">
      <c r="A2525" s="8"/>
    </row>
    <row r="2526" ht="12.75">
      <c r="A2526" s="8"/>
    </row>
    <row r="2527" ht="12.75">
      <c r="A2527" s="8"/>
    </row>
    <row r="2528" ht="12.75">
      <c r="A2528" s="8"/>
    </row>
    <row r="2529" ht="12.75">
      <c r="A2529" s="8"/>
    </row>
    <row r="2530" ht="12.75">
      <c r="A2530" s="8"/>
    </row>
    <row r="2531" ht="12.75">
      <c r="A2531" s="8"/>
    </row>
    <row r="2532" ht="12.75">
      <c r="A2532" s="8"/>
    </row>
    <row r="2533" ht="12.75">
      <c r="A2533" s="8"/>
    </row>
    <row r="2534" ht="12.75">
      <c r="A2534" s="8"/>
    </row>
    <row r="2535" ht="12.75">
      <c r="A2535" s="8"/>
    </row>
    <row r="2536" ht="12.75">
      <c r="A2536" s="8"/>
    </row>
    <row r="2537" ht="12.75">
      <c r="A2537" s="8"/>
    </row>
    <row r="2538" ht="12.75">
      <c r="A2538" s="8"/>
    </row>
    <row r="2539" ht="12.75">
      <c r="A2539" s="8"/>
    </row>
    <row r="2540" ht="12.75">
      <c r="A2540" s="8"/>
    </row>
    <row r="2541" ht="12.75">
      <c r="A2541" s="8"/>
    </row>
    <row r="2542" ht="12.75">
      <c r="A2542" s="8"/>
    </row>
    <row r="2543" ht="12.75">
      <c r="A2543" s="8"/>
    </row>
    <row r="2544" ht="12.75">
      <c r="A2544" s="8"/>
    </row>
    <row r="2545" ht="12.75">
      <c r="A2545" s="8"/>
    </row>
    <row r="2546" ht="12.75">
      <c r="A2546" s="8"/>
    </row>
    <row r="2547" ht="12.75">
      <c r="A2547" s="8"/>
    </row>
    <row r="2548" ht="12.75">
      <c r="A2548" s="8"/>
    </row>
    <row r="2549" ht="12.75">
      <c r="A2549" s="8"/>
    </row>
    <row r="2550" ht="12.75">
      <c r="A2550" s="8"/>
    </row>
    <row r="2551" ht="12.75">
      <c r="A2551" s="8"/>
    </row>
    <row r="2552" ht="12.75">
      <c r="A2552" s="8"/>
    </row>
    <row r="2553" ht="12.75">
      <c r="A2553" s="8"/>
    </row>
    <row r="2554" ht="12.75">
      <c r="A2554" s="8"/>
    </row>
    <row r="2555" ht="12.75">
      <c r="A2555" s="8"/>
    </row>
    <row r="2556" ht="12.75">
      <c r="A2556" s="8"/>
    </row>
    <row r="2557" ht="12.75">
      <c r="A2557" s="8"/>
    </row>
    <row r="2558" ht="12.75">
      <c r="A2558" s="8"/>
    </row>
    <row r="2559" ht="12.75">
      <c r="A2559" s="8"/>
    </row>
    <row r="2560" ht="12.75">
      <c r="A2560" s="8"/>
    </row>
    <row r="2561" ht="12.75">
      <c r="A2561" s="8"/>
    </row>
    <row r="2562" ht="12.75">
      <c r="A2562" s="8"/>
    </row>
    <row r="2563" ht="12.75">
      <c r="A2563" s="8"/>
    </row>
    <row r="2564" ht="12.75">
      <c r="A2564" s="8"/>
    </row>
    <row r="2565" ht="12.75">
      <c r="A2565" s="8"/>
    </row>
    <row r="2566" ht="12.75">
      <c r="A2566" s="8"/>
    </row>
    <row r="2567" ht="12.75">
      <c r="A2567" s="8"/>
    </row>
    <row r="2568" ht="12.75">
      <c r="A2568" s="8"/>
    </row>
    <row r="2569" ht="12.75">
      <c r="A2569" s="8"/>
    </row>
    <row r="2570" ht="12.75">
      <c r="A2570" s="8"/>
    </row>
    <row r="2571" ht="12.75">
      <c r="A2571" s="8"/>
    </row>
    <row r="2572" ht="12.75">
      <c r="A2572" s="8"/>
    </row>
    <row r="2573" ht="12.75">
      <c r="A2573" s="8"/>
    </row>
    <row r="2574" ht="12.75">
      <c r="A2574" s="8"/>
    </row>
    <row r="2575" ht="12.75">
      <c r="A2575" s="8"/>
    </row>
    <row r="2576" ht="12.75">
      <c r="A2576" s="8"/>
    </row>
    <row r="2577" ht="12.75">
      <c r="A2577" s="8"/>
    </row>
    <row r="2578" ht="12.75">
      <c r="A2578" s="8"/>
    </row>
    <row r="2579" ht="12.75">
      <c r="A2579" s="8"/>
    </row>
    <row r="2580" ht="12.75">
      <c r="A2580" s="8"/>
    </row>
    <row r="2581" ht="12.75">
      <c r="A2581" s="8"/>
    </row>
    <row r="2582" ht="12.75">
      <c r="A2582" s="8"/>
    </row>
    <row r="2583" ht="12.75">
      <c r="A2583" s="8"/>
    </row>
    <row r="2584" ht="12.75">
      <c r="A2584" s="8"/>
    </row>
    <row r="2585" ht="12.75">
      <c r="A2585" s="8"/>
    </row>
    <row r="2586" ht="12.75">
      <c r="A2586" s="8"/>
    </row>
    <row r="2587" ht="12.75">
      <c r="A2587" s="8"/>
    </row>
    <row r="2588" ht="12.75">
      <c r="A2588" s="8"/>
    </row>
    <row r="2589" ht="12.75">
      <c r="A2589" s="8"/>
    </row>
    <row r="2590" ht="12.75">
      <c r="A2590" s="8"/>
    </row>
    <row r="2591" ht="12.75">
      <c r="A2591" s="8"/>
    </row>
    <row r="2592" ht="12.75">
      <c r="A2592" s="8"/>
    </row>
    <row r="2593" ht="12.75">
      <c r="A2593" s="8"/>
    </row>
    <row r="2594" ht="12.75">
      <c r="A2594" s="8"/>
    </row>
    <row r="2595" ht="12.75">
      <c r="A2595" s="8"/>
    </row>
    <row r="2596" ht="12.75">
      <c r="A2596" s="8"/>
    </row>
    <row r="2597" ht="12.75">
      <c r="A2597" s="8"/>
    </row>
    <row r="2598" ht="12.75">
      <c r="A2598" s="8"/>
    </row>
    <row r="2599" ht="12.75">
      <c r="A2599" s="8"/>
    </row>
    <row r="2600" ht="12.75">
      <c r="A2600" s="8"/>
    </row>
    <row r="2601" ht="12.75">
      <c r="A2601" s="8"/>
    </row>
    <row r="2602" ht="12.75">
      <c r="A2602" s="8"/>
    </row>
    <row r="2603" ht="12.75">
      <c r="A2603" s="8"/>
    </row>
    <row r="2604" ht="12.75">
      <c r="A2604" s="8"/>
    </row>
    <row r="2605" ht="12.75">
      <c r="A2605" s="8"/>
    </row>
    <row r="2606" ht="12.75">
      <c r="A2606" s="8"/>
    </row>
    <row r="2607" ht="12.75">
      <c r="A2607" s="8"/>
    </row>
    <row r="2608" ht="12.75">
      <c r="A2608" s="8"/>
    </row>
    <row r="2609" ht="12.75">
      <c r="A2609" s="8"/>
    </row>
    <row r="2610" ht="12.75">
      <c r="A2610" s="8"/>
    </row>
    <row r="2611" ht="12.75">
      <c r="A2611" s="8"/>
    </row>
    <row r="2612" ht="12.75">
      <c r="A2612" s="8"/>
    </row>
    <row r="2613" ht="12.75">
      <c r="A2613" s="8"/>
    </row>
    <row r="2614" ht="12.75">
      <c r="A2614" s="8"/>
    </row>
    <row r="2615" ht="12.75">
      <c r="A2615" s="8"/>
    </row>
    <row r="2616" ht="12.75">
      <c r="A2616" s="8"/>
    </row>
    <row r="2617" ht="12.75">
      <c r="A2617" s="8"/>
    </row>
    <row r="2618" ht="12.75">
      <c r="A2618" s="8"/>
    </row>
    <row r="2619" ht="12.75">
      <c r="A2619" s="8"/>
    </row>
    <row r="2620" ht="12.75">
      <c r="A2620" s="8"/>
    </row>
    <row r="2621" ht="12.75">
      <c r="A2621" s="8"/>
    </row>
    <row r="2622" ht="12.75">
      <c r="A2622" s="8"/>
    </row>
    <row r="2623" ht="12.75">
      <c r="A2623" s="8"/>
    </row>
    <row r="2624" ht="12.75">
      <c r="A2624" s="8"/>
    </row>
    <row r="2625" ht="12.75">
      <c r="A2625" s="8"/>
    </row>
    <row r="2626" ht="12.75">
      <c r="A2626" s="8"/>
    </row>
    <row r="2627" ht="12.75">
      <c r="A2627" s="8"/>
    </row>
    <row r="2628" ht="12.75">
      <c r="A2628" s="8"/>
    </row>
    <row r="2629" ht="12.75">
      <c r="A2629" s="8"/>
    </row>
    <row r="2630" ht="12.75">
      <c r="A2630" s="8"/>
    </row>
    <row r="2631" ht="12.75">
      <c r="A2631" s="8"/>
    </row>
    <row r="2632" ht="12.75">
      <c r="A2632" s="8"/>
    </row>
    <row r="2633" ht="12.75">
      <c r="A2633" s="8"/>
    </row>
    <row r="2634" ht="12.75">
      <c r="A2634" s="8"/>
    </row>
    <row r="2635" ht="12.75">
      <c r="A2635" s="8"/>
    </row>
    <row r="2636" ht="12.75">
      <c r="A2636" s="8"/>
    </row>
    <row r="2637" ht="12.75">
      <c r="A2637" s="8"/>
    </row>
    <row r="2638" ht="12.75">
      <c r="A2638" s="8"/>
    </row>
    <row r="2639" ht="12.75">
      <c r="A2639" s="8"/>
    </row>
    <row r="2640" ht="12.75">
      <c r="A2640" s="8"/>
    </row>
    <row r="2641" ht="12.75">
      <c r="A2641" s="8"/>
    </row>
    <row r="2642" ht="12.75">
      <c r="A2642" s="8"/>
    </row>
    <row r="2643" ht="12.75">
      <c r="A2643" s="8"/>
    </row>
    <row r="2644" ht="12.75">
      <c r="A2644" s="8"/>
    </row>
    <row r="2645" ht="12.75">
      <c r="A2645" s="8"/>
    </row>
    <row r="2646" ht="12.75">
      <c r="A2646" s="8"/>
    </row>
    <row r="2647" ht="12.75">
      <c r="A2647" s="8"/>
    </row>
    <row r="2648" ht="12.75">
      <c r="A2648" s="8"/>
    </row>
    <row r="2649" ht="12.75">
      <c r="A2649" s="8"/>
    </row>
    <row r="2650" ht="12.75">
      <c r="A2650" s="8"/>
    </row>
    <row r="2651" ht="12.75">
      <c r="A2651" s="8"/>
    </row>
    <row r="2652" ht="12.75">
      <c r="A2652" s="8"/>
    </row>
    <row r="2653" ht="12.75">
      <c r="A2653" s="8"/>
    </row>
    <row r="2654" ht="12.75">
      <c r="A2654" s="8"/>
    </row>
    <row r="2655" ht="12.75">
      <c r="A2655" s="8"/>
    </row>
    <row r="2656" ht="12.75">
      <c r="A2656" s="8"/>
    </row>
    <row r="2657" ht="12.75">
      <c r="A2657" s="8"/>
    </row>
    <row r="2658" ht="12.75">
      <c r="A2658" s="8"/>
    </row>
    <row r="2659" ht="12.75">
      <c r="A2659" s="8"/>
    </row>
    <row r="2660" ht="12.75">
      <c r="A2660" s="8"/>
    </row>
    <row r="2661" ht="12.75">
      <c r="A2661" s="8"/>
    </row>
    <row r="2662" ht="12.75">
      <c r="A2662" s="8"/>
    </row>
    <row r="2663" ht="12.75">
      <c r="A2663" s="8"/>
    </row>
    <row r="2664" ht="12.75">
      <c r="A2664" s="8"/>
    </row>
    <row r="2665" ht="12.75">
      <c r="A2665" s="8"/>
    </row>
    <row r="2666" ht="12.75">
      <c r="A2666" s="8"/>
    </row>
    <row r="2667" ht="12.75">
      <c r="A2667" s="8"/>
    </row>
    <row r="2668" ht="12.75">
      <c r="A2668" s="8"/>
    </row>
    <row r="2669" ht="12.75">
      <c r="A2669" s="8"/>
    </row>
    <row r="2670" ht="12.75">
      <c r="A2670" s="8"/>
    </row>
    <row r="2671" ht="12.75">
      <c r="A2671" s="8"/>
    </row>
    <row r="2672" ht="12.75">
      <c r="A2672" s="8"/>
    </row>
    <row r="2673" ht="12.75">
      <c r="A2673" s="8"/>
    </row>
    <row r="2674" ht="12.75">
      <c r="A2674" s="8"/>
    </row>
    <row r="2675" ht="12.75">
      <c r="A2675" s="8"/>
    </row>
    <row r="2676" ht="12.75">
      <c r="A2676" s="8"/>
    </row>
    <row r="2677" ht="12.75">
      <c r="A2677" s="8"/>
    </row>
    <row r="2678" ht="12.75">
      <c r="A2678" s="8"/>
    </row>
    <row r="2679" ht="12.75">
      <c r="A2679" s="8"/>
    </row>
    <row r="2680" ht="12.75">
      <c r="A2680" s="8"/>
    </row>
    <row r="2681" ht="12.75">
      <c r="A2681" s="8"/>
    </row>
    <row r="2682" ht="12.75">
      <c r="A2682" s="8"/>
    </row>
    <row r="2683" ht="12.75">
      <c r="A2683" s="8"/>
    </row>
    <row r="2684" ht="12.75">
      <c r="A2684" s="8"/>
    </row>
    <row r="2685" ht="12.75">
      <c r="A2685" s="8"/>
    </row>
    <row r="2686" ht="12.75">
      <c r="A2686" s="8"/>
    </row>
    <row r="2687" ht="12.75">
      <c r="A2687" s="8"/>
    </row>
    <row r="2688" ht="12.75">
      <c r="A2688" s="8"/>
    </row>
    <row r="2689" ht="12.75">
      <c r="A2689" s="8"/>
    </row>
    <row r="2690" ht="12.75">
      <c r="A2690" s="8"/>
    </row>
    <row r="2691" ht="12.75">
      <c r="A2691" s="8"/>
    </row>
    <row r="2692" ht="12.75">
      <c r="A2692" s="8"/>
    </row>
    <row r="2693" ht="12.75">
      <c r="A2693" s="8"/>
    </row>
    <row r="2694" ht="12.75">
      <c r="A2694" s="8"/>
    </row>
    <row r="2695" ht="12.75">
      <c r="A2695" s="8"/>
    </row>
    <row r="2696" ht="12.75">
      <c r="A2696" s="8"/>
    </row>
    <row r="2697" ht="12.75">
      <c r="A2697" s="8"/>
    </row>
    <row r="2698" ht="12.75">
      <c r="A2698" s="8"/>
    </row>
    <row r="2699" ht="12.75">
      <c r="A2699" s="8"/>
    </row>
    <row r="2700" ht="12.75">
      <c r="A2700" s="8"/>
    </row>
    <row r="2701" ht="12.75">
      <c r="A2701" s="8"/>
    </row>
    <row r="2702" ht="12.75">
      <c r="A2702" s="8"/>
    </row>
    <row r="2703" ht="12.75">
      <c r="A2703" s="8"/>
    </row>
    <row r="2704" ht="12.75">
      <c r="A2704" s="8"/>
    </row>
    <row r="2705" ht="12.75">
      <c r="A2705" s="8"/>
    </row>
    <row r="2706" ht="12.75">
      <c r="A2706" s="8"/>
    </row>
    <row r="2707" ht="12.75">
      <c r="A2707" s="8"/>
    </row>
    <row r="2708" ht="12.75">
      <c r="A2708" s="8"/>
    </row>
    <row r="2709" ht="12.75">
      <c r="A2709" s="8"/>
    </row>
    <row r="2710" ht="12.75">
      <c r="A2710" s="8"/>
    </row>
    <row r="2711" ht="12.75">
      <c r="A2711" s="8"/>
    </row>
    <row r="2712" ht="12.75">
      <c r="A2712" s="8"/>
    </row>
    <row r="2713" ht="12.75">
      <c r="A2713" s="8"/>
    </row>
    <row r="2714" ht="12.75">
      <c r="A2714" s="8"/>
    </row>
    <row r="2715" ht="12.75">
      <c r="A2715" s="8"/>
    </row>
    <row r="2716" ht="12.75">
      <c r="A2716" s="8"/>
    </row>
    <row r="2717" ht="12.75">
      <c r="A2717" s="8"/>
    </row>
    <row r="2718" ht="12.75">
      <c r="A2718" s="8"/>
    </row>
    <row r="2719" ht="12.75">
      <c r="A2719" s="8"/>
    </row>
    <row r="2720" ht="12.75">
      <c r="A2720" s="8"/>
    </row>
    <row r="2721" ht="12.75">
      <c r="A2721" s="8"/>
    </row>
    <row r="2722" ht="12.75">
      <c r="A2722" s="8"/>
    </row>
    <row r="2723" ht="12.75">
      <c r="A2723" s="8"/>
    </row>
    <row r="2724" ht="12.75">
      <c r="A2724" s="8"/>
    </row>
    <row r="2725" ht="12.75">
      <c r="A2725" s="8"/>
    </row>
    <row r="2726" ht="12.75">
      <c r="A2726" s="8"/>
    </row>
    <row r="2727" ht="12.75">
      <c r="A2727" s="8"/>
    </row>
    <row r="2728" ht="12.75">
      <c r="A2728" s="8"/>
    </row>
    <row r="2729" ht="12.75">
      <c r="A2729" s="8"/>
    </row>
    <row r="2730" ht="12.75">
      <c r="A2730" s="8"/>
    </row>
    <row r="2731" ht="12.75">
      <c r="A2731" s="8"/>
    </row>
    <row r="2732" ht="12.75">
      <c r="A2732" s="8"/>
    </row>
    <row r="2733" ht="12.75">
      <c r="A2733" s="8"/>
    </row>
    <row r="2734" ht="12.75">
      <c r="A2734" s="8"/>
    </row>
    <row r="2735" ht="12.75">
      <c r="A2735" s="8"/>
    </row>
    <row r="2736" ht="12.75">
      <c r="A2736" s="8"/>
    </row>
    <row r="2737" ht="12.75">
      <c r="A2737" s="8"/>
    </row>
    <row r="2738" ht="12.75">
      <c r="A2738" s="8"/>
    </row>
    <row r="2739" ht="12.75">
      <c r="A2739" s="8"/>
    </row>
    <row r="2740" ht="12.75">
      <c r="A2740" s="8"/>
    </row>
    <row r="2741" ht="12.75">
      <c r="A2741" s="8"/>
    </row>
    <row r="2742" ht="12.75">
      <c r="A2742" s="8"/>
    </row>
    <row r="2743" ht="12.75">
      <c r="A2743" s="8"/>
    </row>
    <row r="2744" ht="12.75">
      <c r="A2744" s="8"/>
    </row>
    <row r="2745" ht="12.75">
      <c r="A2745" s="8"/>
    </row>
    <row r="2746" ht="12.75">
      <c r="A2746" s="8"/>
    </row>
    <row r="2747" ht="12.75">
      <c r="A2747" s="8"/>
    </row>
    <row r="2748" ht="12.75">
      <c r="A2748" s="8"/>
    </row>
    <row r="2749" ht="12.75">
      <c r="A2749" s="8"/>
    </row>
    <row r="2750" ht="12.75">
      <c r="A2750" s="8"/>
    </row>
    <row r="2751" ht="12.75">
      <c r="A2751" s="8"/>
    </row>
    <row r="2752" ht="12.75">
      <c r="A2752" s="8"/>
    </row>
    <row r="2753" ht="12.75">
      <c r="A2753" s="8"/>
    </row>
    <row r="2754" ht="12.75">
      <c r="A2754" s="8"/>
    </row>
    <row r="2755" ht="12.75">
      <c r="A2755" s="8"/>
    </row>
    <row r="2756" ht="12.75">
      <c r="A2756" s="8"/>
    </row>
    <row r="2757" ht="12.75">
      <c r="A2757" s="8"/>
    </row>
    <row r="2758" ht="12.75">
      <c r="A2758" s="8"/>
    </row>
    <row r="2759" ht="12.75">
      <c r="A2759" s="8"/>
    </row>
    <row r="2760" ht="12.75">
      <c r="A2760" s="8"/>
    </row>
    <row r="2761" ht="12.75">
      <c r="A2761" s="8"/>
    </row>
    <row r="2762" ht="12.75">
      <c r="A2762" s="8"/>
    </row>
    <row r="2763" ht="12.75">
      <c r="A2763" s="8"/>
    </row>
    <row r="2764" ht="12.75">
      <c r="A2764" s="8"/>
    </row>
    <row r="2765" ht="12.75">
      <c r="A2765" s="8"/>
    </row>
    <row r="2766" ht="12.75">
      <c r="A2766" s="8"/>
    </row>
    <row r="2767" ht="12.75">
      <c r="A2767" s="8"/>
    </row>
    <row r="2768" ht="12.75">
      <c r="A2768" s="8"/>
    </row>
    <row r="2769" ht="12.75">
      <c r="A2769" s="8"/>
    </row>
    <row r="2770" ht="12.75">
      <c r="A2770" s="8"/>
    </row>
    <row r="2771" ht="12.75">
      <c r="A2771" s="8"/>
    </row>
    <row r="2772" ht="12.75">
      <c r="A2772" s="8"/>
    </row>
    <row r="2773" ht="12.75">
      <c r="A2773" s="8"/>
    </row>
    <row r="2774" ht="12.75">
      <c r="A2774" s="8"/>
    </row>
    <row r="2775" ht="12.75">
      <c r="A2775" s="8"/>
    </row>
    <row r="2776" ht="12.75">
      <c r="A2776" s="8"/>
    </row>
    <row r="2777" ht="12.75">
      <c r="A2777" s="8"/>
    </row>
    <row r="2778" ht="12.75">
      <c r="A2778" s="8"/>
    </row>
    <row r="2779" ht="12.75">
      <c r="A2779" s="8"/>
    </row>
    <row r="2780" ht="12.75">
      <c r="A2780" s="8"/>
    </row>
    <row r="2781" ht="12.75">
      <c r="A2781" s="8"/>
    </row>
    <row r="2782" ht="12.75">
      <c r="A2782" s="8"/>
    </row>
    <row r="2783" ht="12.75">
      <c r="A2783" s="8"/>
    </row>
    <row r="2784" ht="12.75">
      <c r="A2784" s="8"/>
    </row>
    <row r="2785" ht="12.75">
      <c r="A2785" s="8"/>
    </row>
    <row r="2786" ht="12.75">
      <c r="A2786" s="8"/>
    </row>
    <row r="2787" ht="12.75">
      <c r="A2787" s="8"/>
    </row>
    <row r="2788" ht="12.75">
      <c r="A2788" s="8"/>
    </row>
    <row r="2789" ht="12.75">
      <c r="A2789" s="8"/>
    </row>
    <row r="2790" ht="12.75">
      <c r="A2790" s="8"/>
    </row>
    <row r="2791" ht="12.75">
      <c r="A2791" s="8"/>
    </row>
    <row r="2792" ht="12.75">
      <c r="A2792" s="8"/>
    </row>
    <row r="2793" ht="12.75">
      <c r="A2793" s="8"/>
    </row>
    <row r="2794" ht="12.75">
      <c r="A2794" s="8"/>
    </row>
    <row r="2795" ht="12.75">
      <c r="A2795" s="8"/>
    </row>
    <row r="2796" ht="12.75">
      <c r="A2796" s="8"/>
    </row>
    <row r="2797" ht="12.75">
      <c r="A2797" s="8"/>
    </row>
    <row r="2798" ht="12.75">
      <c r="A2798" s="8"/>
    </row>
    <row r="2799" ht="12.75">
      <c r="A2799" s="8"/>
    </row>
    <row r="2800" ht="12.75">
      <c r="A2800" s="8"/>
    </row>
    <row r="2801" ht="12.75">
      <c r="A2801" s="8"/>
    </row>
    <row r="2802" ht="12.75">
      <c r="A2802" s="8"/>
    </row>
    <row r="2803" ht="12.75">
      <c r="A2803" s="8"/>
    </row>
    <row r="2804" ht="12.75">
      <c r="A2804" s="8"/>
    </row>
    <row r="2805" ht="12.75">
      <c r="A2805" s="8"/>
    </row>
    <row r="2806" ht="12.75">
      <c r="A2806" s="8"/>
    </row>
    <row r="2807" ht="12.75">
      <c r="A2807" s="8"/>
    </row>
    <row r="2808" ht="12.75">
      <c r="A2808" s="8"/>
    </row>
    <row r="2809" ht="12.75">
      <c r="A2809" s="8"/>
    </row>
    <row r="2810" ht="12.75">
      <c r="A2810" s="8"/>
    </row>
    <row r="2811" ht="12.75">
      <c r="A2811" s="8"/>
    </row>
    <row r="2812" ht="12.75">
      <c r="A2812" s="8"/>
    </row>
    <row r="2813" ht="12.75">
      <c r="A2813" s="8"/>
    </row>
    <row r="2814" ht="12.75">
      <c r="A2814" s="8"/>
    </row>
    <row r="2815" ht="12.75">
      <c r="A2815" s="8"/>
    </row>
    <row r="2816" ht="12.75">
      <c r="A2816" s="8"/>
    </row>
    <row r="2817" ht="12.75">
      <c r="A2817" s="8"/>
    </row>
    <row r="2818" ht="12.75">
      <c r="A2818" s="8"/>
    </row>
    <row r="2819" ht="12.75">
      <c r="A2819" s="8"/>
    </row>
    <row r="2820" ht="12.75">
      <c r="A2820" s="8"/>
    </row>
    <row r="2821" ht="12.75">
      <c r="A2821" s="8"/>
    </row>
    <row r="2822" ht="12.75">
      <c r="A2822" s="8"/>
    </row>
    <row r="2823" ht="12.75">
      <c r="A2823" s="8"/>
    </row>
    <row r="2824" ht="12.75">
      <c r="A2824" s="8"/>
    </row>
    <row r="2825" ht="12.75">
      <c r="A2825" s="8"/>
    </row>
    <row r="2826" ht="12.75">
      <c r="A2826" s="8"/>
    </row>
    <row r="2827" ht="12.75">
      <c r="A2827" s="8"/>
    </row>
    <row r="2828" ht="12.75">
      <c r="A2828" s="8"/>
    </row>
    <row r="2829" ht="12.75">
      <c r="A2829" s="8"/>
    </row>
    <row r="2830" ht="12.75">
      <c r="A2830" s="8"/>
    </row>
    <row r="2831" ht="12.75">
      <c r="A2831" s="8"/>
    </row>
    <row r="2832" ht="12.75">
      <c r="A2832" s="8"/>
    </row>
    <row r="2833" ht="12.75">
      <c r="A2833" s="8"/>
    </row>
    <row r="2834" ht="12.75">
      <c r="A2834" s="8"/>
    </row>
    <row r="2835" ht="12.75">
      <c r="A2835" s="8"/>
    </row>
    <row r="2836" ht="12.75">
      <c r="A2836" s="8"/>
    </row>
    <row r="2837" ht="12.75">
      <c r="A2837" s="8"/>
    </row>
    <row r="2838" ht="12.75">
      <c r="A2838" s="8"/>
    </row>
    <row r="2839" ht="12.75">
      <c r="A2839" s="8"/>
    </row>
    <row r="2840" ht="12.75">
      <c r="A2840" s="8"/>
    </row>
    <row r="2841" ht="12.75">
      <c r="A2841" s="8"/>
    </row>
    <row r="2842" ht="12.75">
      <c r="A2842" s="8"/>
    </row>
    <row r="2843" ht="12.75">
      <c r="A2843" s="8"/>
    </row>
    <row r="2844" ht="12.75">
      <c r="A2844" s="8"/>
    </row>
    <row r="2845" ht="12.75">
      <c r="A2845" s="8"/>
    </row>
    <row r="2846" ht="12.75">
      <c r="A2846" s="8"/>
    </row>
    <row r="2847" ht="12.75">
      <c r="A2847" s="8"/>
    </row>
    <row r="2848" ht="12.75">
      <c r="A2848" s="8"/>
    </row>
    <row r="2849" ht="12.75">
      <c r="A2849" s="8"/>
    </row>
    <row r="2850" ht="12.75">
      <c r="A2850" s="8"/>
    </row>
    <row r="2851" ht="12.75">
      <c r="A2851" s="8"/>
    </row>
    <row r="2852" ht="12.75">
      <c r="A2852" s="8"/>
    </row>
    <row r="2853" ht="12.75">
      <c r="A2853" s="8"/>
    </row>
    <row r="2854" ht="12.75">
      <c r="A2854" s="8"/>
    </row>
    <row r="2855" ht="12.75">
      <c r="A2855" s="8"/>
    </row>
    <row r="2856" ht="12.75">
      <c r="A2856" s="8"/>
    </row>
    <row r="2857" ht="12.75">
      <c r="A2857" s="8"/>
    </row>
    <row r="2858" ht="12.75">
      <c r="A2858" s="8"/>
    </row>
    <row r="2859" ht="12.75">
      <c r="A2859" s="8"/>
    </row>
    <row r="2860" ht="12.75">
      <c r="A2860" s="8"/>
    </row>
    <row r="2861" ht="12.75">
      <c r="A2861" s="8"/>
    </row>
    <row r="2862" ht="12.75">
      <c r="A2862" s="8"/>
    </row>
    <row r="2863" ht="12.75">
      <c r="A2863" s="8"/>
    </row>
    <row r="2864" ht="12.75">
      <c r="A2864" s="8"/>
    </row>
    <row r="2865" ht="12.75">
      <c r="A2865" s="8"/>
    </row>
    <row r="2866" ht="12.75">
      <c r="A2866" s="8"/>
    </row>
    <row r="2867" ht="12.75">
      <c r="A2867" s="8"/>
    </row>
    <row r="2868" ht="12.75">
      <c r="A2868" s="8"/>
    </row>
    <row r="2869" ht="12.75">
      <c r="A2869" s="8"/>
    </row>
    <row r="2870" ht="12.75">
      <c r="A2870" s="8"/>
    </row>
    <row r="2871" ht="12.75">
      <c r="A2871" s="8"/>
    </row>
    <row r="2872" ht="12.75">
      <c r="A2872" s="8"/>
    </row>
    <row r="2873" ht="12.75">
      <c r="A2873" s="8"/>
    </row>
    <row r="2874" ht="12.75">
      <c r="A2874" s="8"/>
    </row>
    <row r="2875" ht="12.75">
      <c r="A2875" s="8"/>
    </row>
    <row r="2876" ht="12.75">
      <c r="A2876" s="8"/>
    </row>
    <row r="2877" ht="12.75">
      <c r="A2877" s="8"/>
    </row>
    <row r="2878" ht="12.75">
      <c r="A2878" s="8"/>
    </row>
    <row r="2879" ht="12.75">
      <c r="A2879" s="8"/>
    </row>
    <row r="2880" ht="12.75">
      <c r="A2880" s="8"/>
    </row>
    <row r="2881" ht="12.75">
      <c r="A2881" s="8"/>
    </row>
    <row r="2882" ht="12.75">
      <c r="A2882" s="8"/>
    </row>
    <row r="2883" ht="12.75">
      <c r="A2883" s="8"/>
    </row>
    <row r="2884" ht="12.75">
      <c r="A2884" s="8"/>
    </row>
    <row r="2885" ht="12.75">
      <c r="A2885" s="8"/>
    </row>
    <row r="2886" ht="12.75">
      <c r="A2886" s="8"/>
    </row>
    <row r="2887" ht="12.75">
      <c r="A2887" s="8"/>
    </row>
    <row r="2888" ht="12.75">
      <c r="A2888" s="8"/>
    </row>
    <row r="2889" ht="12.75">
      <c r="A2889" s="8"/>
    </row>
    <row r="2890" ht="12.75">
      <c r="A2890" s="8"/>
    </row>
    <row r="2891" ht="12.75">
      <c r="A2891" s="8"/>
    </row>
    <row r="2892" ht="12.75">
      <c r="A2892" s="8"/>
    </row>
    <row r="2893" ht="12.75">
      <c r="A2893" s="8"/>
    </row>
    <row r="2894" ht="12.75">
      <c r="A2894" s="8"/>
    </row>
    <row r="2895" ht="12.75">
      <c r="A2895" s="8"/>
    </row>
    <row r="2896" ht="12.75">
      <c r="A2896" s="8"/>
    </row>
    <row r="2897" ht="12.75">
      <c r="A2897" s="8"/>
    </row>
    <row r="2898" ht="12.75">
      <c r="A2898" s="8"/>
    </row>
    <row r="2899" ht="12.75">
      <c r="A2899" s="8"/>
    </row>
    <row r="2900" ht="12.75">
      <c r="A2900" s="8"/>
    </row>
    <row r="2901" ht="12.75">
      <c r="A2901" s="8"/>
    </row>
    <row r="2902" ht="12.75">
      <c r="A2902" s="8"/>
    </row>
    <row r="2903" ht="12.75">
      <c r="A2903" s="8"/>
    </row>
    <row r="2904" ht="12.75">
      <c r="A2904" s="8"/>
    </row>
    <row r="2905" ht="12.75">
      <c r="A2905" s="8"/>
    </row>
    <row r="2906" ht="12.75">
      <c r="A2906" s="8"/>
    </row>
    <row r="2907" ht="12.75">
      <c r="A2907" s="8"/>
    </row>
    <row r="2908" ht="12.75">
      <c r="A2908" s="8"/>
    </row>
    <row r="2909" ht="12.75">
      <c r="A2909" s="8"/>
    </row>
    <row r="2910" ht="12.75">
      <c r="A2910" s="8"/>
    </row>
    <row r="2911" ht="12.75">
      <c r="A2911" s="8"/>
    </row>
    <row r="2912" ht="12.75">
      <c r="A2912" s="8"/>
    </row>
    <row r="2913" ht="12.75">
      <c r="A2913" s="8"/>
    </row>
    <row r="2914" ht="12.75">
      <c r="A2914" s="8"/>
    </row>
    <row r="2915" ht="12.75">
      <c r="A2915" s="8"/>
    </row>
    <row r="2916" ht="12.75">
      <c r="A2916" s="8"/>
    </row>
    <row r="2917" ht="12.75">
      <c r="A2917" s="8"/>
    </row>
    <row r="2918" ht="12.75">
      <c r="A2918" s="8"/>
    </row>
    <row r="2919" ht="12.75">
      <c r="A2919" s="8"/>
    </row>
    <row r="2920" ht="12.75">
      <c r="A2920" s="8"/>
    </row>
    <row r="2921" ht="12.75">
      <c r="A2921" s="8"/>
    </row>
    <row r="2922" ht="12.75">
      <c r="A2922" s="8"/>
    </row>
    <row r="2923" ht="12.75">
      <c r="A2923" s="8"/>
    </row>
    <row r="2924" ht="12.75">
      <c r="A2924" s="8"/>
    </row>
    <row r="2925" ht="12.75">
      <c r="A2925" s="8"/>
    </row>
    <row r="2926" ht="12.75">
      <c r="A2926" s="8"/>
    </row>
    <row r="2927" ht="12.75">
      <c r="A2927" s="8"/>
    </row>
    <row r="2928" ht="12.75">
      <c r="A2928" s="8"/>
    </row>
    <row r="2929" ht="12.75">
      <c r="A2929" s="8"/>
    </row>
    <row r="2930" ht="12.75">
      <c r="A2930" s="8"/>
    </row>
    <row r="2931" ht="12.75">
      <c r="A2931" s="8"/>
    </row>
    <row r="2932" ht="12.75">
      <c r="A2932" s="8"/>
    </row>
    <row r="2933" ht="12.75">
      <c r="A2933" s="8"/>
    </row>
    <row r="2934" ht="12.75">
      <c r="A2934" s="8"/>
    </row>
    <row r="2935" ht="12.75">
      <c r="A2935" s="8"/>
    </row>
    <row r="2936" ht="12.75">
      <c r="A2936" s="8"/>
    </row>
    <row r="2937" ht="12.75">
      <c r="A2937" s="8"/>
    </row>
    <row r="2938" ht="12.75">
      <c r="A2938" s="8"/>
    </row>
    <row r="2939" ht="12.75">
      <c r="A2939" s="8"/>
    </row>
    <row r="2940" ht="12.75">
      <c r="A2940" s="8"/>
    </row>
    <row r="2941" ht="12.75">
      <c r="A2941" s="8"/>
    </row>
    <row r="2942" ht="12.75">
      <c r="A2942" s="8"/>
    </row>
    <row r="2943" ht="12.75">
      <c r="A2943" s="8"/>
    </row>
    <row r="2944" ht="12.75">
      <c r="A2944" s="8"/>
    </row>
    <row r="2945" ht="12.75">
      <c r="A2945" s="8"/>
    </row>
    <row r="2946" ht="12.75">
      <c r="A2946" s="8"/>
    </row>
    <row r="2947" ht="12.75">
      <c r="A2947" s="8"/>
    </row>
    <row r="2948" ht="12.75">
      <c r="A2948" s="8"/>
    </row>
    <row r="2949" ht="12.75">
      <c r="A2949" s="8"/>
    </row>
    <row r="2950" ht="12.75">
      <c r="A2950" s="8"/>
    </row>
    <row r="2951" ht="12.75">
      <c r="A2951" s="8"/>
    </row>
    <row r="2952" ht="12.75">
      <c r="A2952" s="8"/>
    </row>
    <row r="2953" ht="12.75">
      <c r="A2953" s="8"/>
    </row>
    <row r="2954" ht="12.75">
      <c r="A2954" s="8"/>
    </row>
    <row r="2955" ht="12.75">
      <c r="A2955" s="8"/>
    </row>
    <row r="2956" ht="12.75">
      <c r="A2956" s="8"/>
    </row>
    <row r="2957" ht="12.75">
      <c r="A2957" s="8"/>
    </row>
    <row r="2958" ht="12.75">
      <c r="A2958" s="8"/>
    </row>
    <row r="2959" ht="12.75">
      <c r="A2959" s="8"/>
    </row>
    <row r="2960" ht="12.75">
      <c r="A2960" s="8"/>
    </row>
    <row r="2961" ht="12.75">
      <c r="A2961" s="8"/>
    </row>
    <row r="2962" ht="12.75">
      <c r="A2962" s="8"/>
    </row>
    <row r="2963" ht="12.75">
      <c r="A2963" s="8"/>
    </row>
    <row r="2964" ht="12.75">
      <c r="A2964" s="8"/>
    </row>
    <row r="2965" ht="12.75">
      <c r="A2965" s="8"/>
    </row>
    <row r="2966" ht="12.75">
      <c r="A2966" s="8"/>
    </row>
    <row r="2967" ht="12.75">
      <c r="A2967" s="8"/>
    </row>
    <row r="2968" ht="12.75">
      <c r="A2968" s="8"/>
    </row>
    <row r="2969" ht="12.75">
      <c r="A2969" s="8"/>
    </row>
    <row r="2970" ht="12.75">
      <c r="A2970" s="8"/>
    </row>
    <row r="2971" ht="12.75">
      <c r="A2971" s="8"/>
    </row>
    <row r="2972" ht="12.75">
      <c r="A2972" s="8"/>
    </row>
    <row r="2973" ht="12.75">
      <c r="A2973" s="8"/>
    </row>
    <row r="2974" ht="12.75">
      <c r="A2974" s="8"/>
    </row>
    <row r="2975" ht="12.75">
      <c r="A2975" s="8"/>
    </row>
    <row r="2976" ht="12.75">
      <c r="A2976" s="8"/>
    </row>
    <row r="2977" ht="12.75">
      <c r="A2977" s="8"/>
    </row>
    <row r="2978" ht="12.75">
      <c r="A2978" s="8"/>
    </row>
    <row r="2979" ht="12.75">
      <c r="A2979" s="8"/>
    </row>
    <row r="2980" ht="12.75">
      <c r="A2980" s="8"/>
    </row>
    <row r="2981" ht="12.75">
      <c r="A2981" s="8"/>
    </row>
    <row r="2982" ht="12.75">
      <c r="A2982" s="8"/>
    </row>
    <row r="2983" ht="12.75">
      <c r="A2983" s="8"/>
    </row>
    <row r="2984" ht="12.75">
      <c r="A2984" s="8"/>
    </row>
    <row r="2985" ht="12.75">
      <c r="A2985" s="8"/>
    </row>
    <row r="2986" ht="12.75">
      <c r="A2986" s="8"/>
    </row>
    <row r="2987" ht="12.75">
      <c r="A2987" s="8"/>
    </row>
    <row r="2988" ht="12.75">
      <c r="A2988" s="8"/>
    </row>
    <row r="2989" ht="12.75">
      <c r="A2989" s="8"/>
    </row>
    <row r="2990" ht="12.75">
      <c r="A2990" s="8"/>
    </row>
    <row r="2991" ht="12.75">
      <c r="A2991" s="8"/>
    </row>
    <row r="2992" ht="12.75">
      <c r="A2992" s="8"/>
    </row>
    <row r="2993" ht="12.75">
      <c r="A2993" s="8"/>
    </row>
    <row r="2994" ht="12.75">
      <c r="A2994" s="8"/>
    </row>
    <row r="2995" ht="12.75">
      <c r="A2995" s="8"/>
    </row>
    <row r="2996" ht="12.75">
      <c r="A2996" s="8"/>
    </row>
    <row r="2997" ht="12.75">
      <c r="A2997" s="8"/>
    </row>
    <row r="2998" ht="12.75">
      <c r="A2998" s="8"/>
    </row>
    <row r="2999" ht="12.75">
      <c r="A2999" s="8"/>
    </row>
    <row r="3000" ht="12.75">
      <c r="A3000" s="8"/>
    </row>
    <row r="3001" ht="12.75">
      <c r="A3001" s="8"/>
    </row>
    <row r="3002" ht="12.75">
      <c r="A3002" s="8"/>
    </row>
    <row r="3003" ht="12.75">
      <c r="A3003" s="8"/>
    </row>
    <row r="3004" ht="12.75">
      <c r="A3004" s="8"/>
    </row>
    <row r="3005" ht="12.75">
      <c r="A3005" s="8"/>
    </row>
    <row r="3006" ht="12.75">
      <c r="A3006" s="8"/>
    </row>
    <row r="3007" ht="12.75">
      <c r="A3007" s="8"/>
    </row>
    <row r="3008" ht="12.75">
      <c r="A3008" s="8"/>
    </row>
    <row r="3009" ht="12.75">
      <c r="A3009" s="8"/>
    </row>
    <row r="3010" ht="12.75">
      <c r="A3010" s="8"/>
    </row>
    <row r="3011" ht="12.75">
      <c r="A3011" s="8"/>
    </row>
    <row r="3012" ht="12.75">
      <c r="A3012" s="8"/>
    </row>
    <row r="3013" ht="12.75">
      <c r="A3013" s="8"/>
    </row>
    <row r="3014" ht="12.75">
      <c r="A3014" s="8"/>
    </row>
    <row r="3015" ht="12.75">
      <c r="A3015" s="8"/>
    </row>
    <row r="3016" ht="12.75">
      <c r="A3016" s="8"/>
    </row>
    <row r="3017" ht="12.75">
      <c r="A3017" s="8"/>
    </row>
    <row r="3018" ht="12.75">
      <c r="A3018" s="8"/>
    </row>
    <row r="3019" ht="12.75">
      <c r="A3019" s="8"/>
    </row>
    <row r="3020" ht="12.75">
      <c r="A3020" s="8"/>
    </row>
    <row r="3021" ht="12.75">
      <c r="A3021" s="8"/>
    </row>
    <row r="3022" ht="12.75">
      <c r="A3022" s="8"/>
    </row>
    <row r="3023" ht="12.75">
      <c r="A3023" s="8"/>
    </row>
    <row r="3024" ht="12.75">
      <c r="A3024" s="8"/>
    </row>
    <row r="3025" ht="12.75">
      <c r="A3025" s="8"/>
    </row>
    <row r="3026" ht="12.75">
      <c r="A3026" s="8"/>
    </row>
    <row r="3027" ht="12.75">
      <c r="A3027" s="8"/>
    </row>
    <row r="3028" ht="12.75">
      <c r="A3028" s="8"/>
    </row>
    <row r="3029" ht="12.75">
      <c r="A3029" s="8"/>
    </row>
    <row r="3030" ht="12.75">
      <c r="A3030" s="8"/>
    </row>
    <row r="3031" ht="12.75">
      <c r="A3031" s="8"/>
    </row>
    <row r="3032" ht="12.75">
      <c r="A3032" s="8"/>
    </row>
    <row r="3033" ht="12.75">
      <c r="A3033" s="8"/>
    </row>
    <row r="3034" ht="12.75">
      <c r="A3034" s="8"/>
    </row>
    <row r="3035" ht="12.75">
      <c r="A3035" s="8"/>
    </row>
    <row r="3036" ht="12.75">
      <c r="A3036" s="8"/>
    </row>
    <row r="3037" ht="12.75">
      <c r="A3037" s="8"/>
    </row>
    <row r="3038" ht="12.75">
      <c r="A3038" s="8"/>
    </row>
    <row r="3039" ht="12.75">
      <c r="A3039" s="8"/>
    </row>
    <row r="3040" ht="12.75">
      <c r="A3040" s="8"/>
    </row>
    <row r="3041" ht="12.75">
      <c r="A3041" s="8"/>
    </row>
    <row r="3042" ht="12.75">
      <c r="A3042" s="8"/>
    </row>
    <row r="3043" ht="12.75">
      <c r="A3043" s="8"/>
    </row>
    <row r="3044" ht="12.75">
      <c r="A3044" s="8"/>
    </row>
    <row r="3045" ht="12.75">
      <c r="A3045" s="8"/>
    </row>
    <row r="3046" ht="12.75">
      <c r="A3046" s="8"/>
    </row>
    <row r="3047" ht="12.75">
      <c r="A3047" s="8"/>
    </row>
    <row r="3048" ht="12.75">
      <c r="A3048" s="8"/>
    </row>
    <row r="3049" ht="12.75">
      <c r="A3049" s="8"/>
    </row>
    <row r="3050" ht="12.75">
      <c r="A3050" s="8"/>
    </row>
    <row r="3051" ht="12.75">
      <c r="A3051" s="8"/>
    </row>
    <row r="3052" ht="12.75">
      <c r="A3052" s="8"/>
    </row>
    <row r="3053" ht="12.75">
      <c r="A3053" s="8"/>
    </row>
    <row r="3054" ht="12.75">
      <c r="A3054" s="8"/>
    </row>
    <row r="3055" ht="12.75">
      <c r="A3055" s="8"/>
    </row>
    <row r="3056" ht="12.75">
      <c r="A3056" s="8"/>
    </row>
    <row r="3057" ht="12.75">
      <c r="A3057" s="8"/>
    </row>
    <row r="3058" ht="12.75">
      <c r="A3058" s="8"/>
    </row>
    <row r="3059" ht="12.75">
      <c r="A3059" s="8"/>
    </row>
    <row r="3060" ht="12.75">
      <c r="A3060" s="8"/>
    </row>
    <row r="3061" ht="12.75">
      <c r="A3061" s="8"/>
    </row>
    <row r="3062" ht="12.75">
      <c r="A3062" s="8"/>
    </row>
    <row r="3063" ht="12.75">
      <c r="A3063" s="8"/>
    </row>
    <row r="3064" ht="12.75">
      <c r="A3064" s="8"/>
    </row>
    <row r="3065" ht="12.75">
      <c r="A3065" s="8"/>
    </row>
    <row r="3066" ht="12.75">
      <c r="A3066" s="8"/>
    </row>
    <row r="3067" ht="12.75">
      <c r="A3067" s="8"/>
    </row>
    <row r="3068" ht="12.75">
      <c r="A3068" s="8"/>
    </row>
    <row r="3069" ht="12.75">
      <c r="A3069" s="8"/>
    </row>
    <row r="3070" ht="12.75">
      <c r="A3070" s="8"/>
    </row>
    <row r="3071" ht="12.75">
      <c r="A3071" s="8"/>
    </row>
    <row r="3072" ht="12.75">
      <c r="A3072" s="8"/>
    </row>
    <row r="3073" ht="12.75">
      <c r="A3073" s="8"/>
    </row>
    <row r="3074" ht="12.75">
      <c r="A3074" s="8"/>
    </row>
    <row r="3075" ht="12.75">
      <c r="A3075" s="8"/>
    </row>
    <row r="3076" ht="12.75">
      <c r="A3076" s="8"/>
    </row>
    <row r="3077" ht="12.75">
      <c r="A3077" s="8"/>
    </row>
    <row r="3078" ht="12.75">
      <c r="A3078" s="8"/>
    </row>
    <row r="3079" ht="12.75">
      <c r="A3079" s="8"/>
    </row>
    <row r="3080" ht="12.75">
      <c r="A3080" s="8"/>
    </row>
    <row r="3081" ht="12.75">
      <c r="A3081" s="8"/>
    </row>
    <row r="3082" ht="12.75">
      <c r="A3082" s="8"/>
    </row>
    <row r="3083" ht="12.75">
      <c r="A3083" s="8"/>
    </row>
    <row r="3084" ht="12.75">
      <c r="A3084" s="8"/>
    </row>
    <row r="3085" ht="12.75">
      <c r="A3085" s="8"/>
    </row>
    <row r="3086" ht="12.75">
      <c r="A3086" s="8"/>
    </row>
    <row r="3087" ht="12.75">
      <c r="A3087" s="8"/>
    </row>
    <row r="3088" ht="12.75">
      <c r="A3088" s="8"/>
    </row>
    <row r="3089" ht="12.75">
      <c r="A3089" s="8"/>
    </row>
    <row r="3090" ht="12.75">
      <c r="A3090" s="8"/>
    </row>
    <row r="3091" ht="12.75">
      <c r="A3091" s="8"/>
    </row>
    <row r="3092" ht="12.75">
      <c r="A3092" s="8"/>
    </row>
    <row r="3093" ht="12.75">
      <c r="A3093" s="8"/>
    </row>
    <row r="3094" ht="12.75">
      <c r="A3094" s="8"/>
    </row>
    <row r="3095" ht="12.75">
      <c r="A3095" s="8"/>
    </row>
    <row r="3096" ht="12.75">
      <c r="A3096" s="8"/>
    </row>
    <row r="3097" ht="12.75">
      <c r="A3097" s="8"/>
    </row>
    <row r="3098" ht="12.75">
      <c r="A3098" s="8"/>
    </row>
    <row r="3099" ht="12.75">
      <c r="A3099" s="8"/>
    </row>
    <row r="3100" ht="12.75">
      <c r="A3100" s="8"/>
    </row>
    <row r="3101" ht="12.75">
      <c r="A3101" s="8"/>
    </row>
    <row r="3102" ht="12.75">
      <c r="A3102" s="8"/>
    </row>
    <row r="3103" ht="12.75">
      <c r="A3103" s="8"/>
    </row>
    <row r="3104" ht="12.75">
      <c r="A3104" s="8"/>
    </row>
    <row r="3105" ht="12.75">
      <c r="A3105" s="8"/>
    </row>
    <row r="3106" ht="12.75">
      <c r="A3106" s="8"/>
    </row>
    <row r="3107" ht="12.75">
      <c r="A3107" s="8"/>
    </row>
    <row r="3108" ht="12.75">
      <c r="A3108" s="8"/>
    </row>
    <row r="3109" ht="12.75">
      <c r="A3109" s="8"/>
    </row>
    <row r="3110" ht="12.75">
      <c r="A3110" s="8"/>
    </row>
    <row r="3111" ht="12.75">
      <c r="A3111" s="8"/>
    </row>
    <row r="3112" ht="12.75">
      <c r="A3112" s="8"/>
    </row>
    <row r="3113" ht="12.75">
      <c r="A3113" s="8"/>
    </row>
    <row r="3114" ht="12.75">
      <c r="A3114" s="8"/>
    </row>
    <row r="3115" ht="12.75">
      <c r="A3115" s="8"/>
    </row>
    <row r="3116" ht="12.75">
      <c r="A3116" s="8"/>
    </row>
    <row r="3117" ht="12.75">
      <c r="A3117" s="8"/>
    </row>
    <row r="3118" ht="12.75">
      <c r="A3118" s="8"/>
    </row>
    <row r="3119" ht="12.75">
      <c r="A3119" s="8"/>
    </row>
    <row r="3120" ht="12.75">
      <c r="A3120" s="8"/>
    </row>
    <row r="3121" ht="12.75">
      <c r="A3121" s="8"/>
    </row>
    <row r="3122" ht="12.75">
      <c r="A3122" s="8"/>
    </row>
    <row r="3123" ht="12.75">
      <c r="A3123" s="8"/>
    </row>
    <row r="3124" ht="12.75">
      <c r="A3124" s="8"/>
    </row>
    <row r="3125" ht="12.75">
      <c r="A3125" s="8"/>
    </row>
    <row r="3126" ht="12.75">
      <c r="A3126" s="8"/>
    </row>
    <row r="3127" ht="12.75">
      <c r="A3127" s="8"/>
    </row>
    <row r="3128" ht="12.75">
      <c r="A3128" s="8"/>
    </row>
    <row r="3129" ht="12.75">
      <c r="A3129" s="8"/>
    </row>
    <row r="3130" ht="12.75">
      <c r="A3130" s="8"/>
    </row>
    <row r="3131" ht="12.75">
      <c r="A3131" s="8"/>
    </row>
    <row r="3132" ht="12.75">
      <c r="A3132" s="8"/>
    </row>
    <row r="3133" ht="12.75">
      <c r="A3133" s="8"/>
    </row>
    <row r="3134" ht="12.75">
      <c r="A3134" s="8"/>
    </row>
    <row r="3135" ht="12.75">
      <c r="A3135" s="8"/>
    </row>
    <row r="3136" ht="12.75">
      <c r="A3136" s="8"/>
    </row>
    <row r="3137" ht="12.75">
      <c r="A3137" s="8"/>
    </row>
    <row r="3138" ht="12.75">
      <c r="A3138" s="8"/>
    </row>
    <row r="3139" ht="12.75">
      <c r="A3139" s="8"/>
    </row>
    <row r="3140" ht="12.75">
      <c r="A3140" s="8"/>
    </row>
    <row r="3141" ht="12.75">
      <c r="A3141" s="8"/>
    </row>
    <row r="3142" ht="12.75">
      <c r="A3142" s="8"/>
    </row>
    <row r="3143" ht="12.75">
      <c r="A3143" s="8"/>
    </row>
    <row r="3144" ht="12.75">
      <c r="A3144" s="8"/>
    </row>
    <row r="3145" ht="12.75">
      <c r="A3145" s="8"/>
    </row>
    <row r="3146" ht="12.75">
      <c r="A3146" s="8"/>
    </row>
    <row r="3147" ht="12.75">
      <c r="A3147" s="8"/>
    </row>
    <row r="3148" ht="12.75">
      <c r="A3148" s="8"/>
    </row>
    <row r="3149" ht="12.75">
      <c r="A3149" s="8"/>
    </row>
    <row r="3150" ht="12.75">
      <c r="A3150" s="8"/>
    </row>
    <row r="3151" ht="12.75">
      <c r="A3151" s="8"/>
    </row>
    <row r="3152" ht="12.75">
      <c r="A3152" s="8"/>
    </row>
    <row r="3153" ht="12.75">
      <c r="A3153" s="8"/>
    </row>
    <row r="3154" ht="12.75">
      <c r="A3154" s="8"/>
    </row>
    <row r="3155" ht="12.75">
      <c r="A3155" s="8"/>
    </row>
    <row r="3156" ht="12.75">
      <c r="A3156" s="8"/>
    </row>
    <row r="3157" ht="12.75">
      <c r="A3157" s="8"/>
    </row>
    <row r="3158" ht="12.75">
      <c r="A3158" s="8"/>
    </row>
    <row r="3159" ht="12.75">
      <c r="A3159" s="8"/>
    </row>
    <row r="3160" ht="12.75">
      <c r="A3160" s="8"/>
    </row>
    <row r="3161" ht="12.75">
      <c r="A3161" s="8"/>
    </row>
    <row r="3162" ht="12.75">
      <c r="A3162" s="8"/>
    </row>
    <row r="3163" ht="12.75">
      <c r="A3163" s="8"/>
    </row>
    <row r="3164" ht="12.75">
      <c r="A3164" s="8"/>
    </row>
    <row r="3165" ht="12.75">
      <c r="A3165" s="8"/>
    </row>
    <row r="3166" ht="12.75">
      <c r="A3166" s="8"/>
    </row>
    <row r="3167" ht="12.75">
      <c r="A3167" s="8"/>
    </row>
    <row r="3168" ht="12.75">
      <c r="A3168" s="8"/>
    </row>
    <row r="3169" ht="12.75">
      <c r="A3169" s="8"/>
    </row>
    <row r="3170" ht="12.75">
      <c r="A3170" s="8"/>
    </row>
    <row r="3171" ht="12.75">
      <c r="A3171" s="8"/>
    </row>
    <row r="3172" ht="12.75">
      <c r="A3172" s="8"/>
    </row>
    <row r="3173" ht="12.75">
      <c r="A3173" s="8"/>
    </row>
    <row r="3174" ht="12.75">
      <c r="A3174" s="8"/>
    </row>
    <row r="3175" ht="12.75">
      <c r="A3175" s="8"/>
    </row>
    <row r="3176" ht="12.75">
      <c r="A3176" s="8"/>
    </row>
    <row r="3177" ht="12.75">
      <c r="A3177" s="8"/>
    </row>
    <row r="3178" ht="12.75">
      <c r="A3178" s="8"/>
    </row>
    <row r="3179" ht="12.75">
      <c r="A3179" s="8"/>
    </row>
    <row r="3180" ht="12.75">
      <c r="A3180" s="8"/>
    </row>
    <row r="3181" ht="12.75">
      <c r="A3181" s="8"/>
    </row>
    <row r="3182" ht="12.75">
      <c r="A3182" s="8"/>
    </row>
    <row r="3183" ht="12.75">
      <c r="A3183" s="8"/>
    </row>
    <row r="3184" ht="12.75">
      <c r="A3184" s="8"/>
    </row>
    <row r="3185" ht="12.75">
      <c r="A3185" s="8"/>
    </row>
    <row r="3186" ht="12.75">
      <c r="A3186" s="8"/>
    </row>
    <row r="3187" ht="12.75">
      <c r="A3187" s="8"/>
    </row>
    <row r="3188" ht="12.75">
      <c r="A3188" s="8"/>
    </row>
    <row r="3189" ht="12.75">
      <c r="A3189" s="8"/>
    </row>
    <row r="3190" ht="12.75">
      <c r="A3190" s="8"/>
    </row>
    <row r="3191" ht="12.75">
      <c r="A3191" s="8"/>
    </row>
    <row r="3192" ht="12.75">
      <c r="A3192" s="8"/>
    </row>
    <row r="3193" ht="12.75">
      <c r="A3193" s="8"/>
    </row>
    <row r="3194" ht="12.75">
      <c r="A3194" s="8"/>
    </row>
    <row r="3195" ht="12.75">
      <c r="A3195" s="8"/>
    </row>
    <row r="3196" ht="12.75">
      <c r="A3196" s="8"/>
    </row>
    <row r="3197" ht="12.75">
      <c r="A3197" s="8"/>
    </row>
    <row r="3198" ht="12.75">
      <c r="A3198" s="8"/>
    </row>
    <row r="3199" ht="12.75">
      <c r="A3199" s="8"/>
    </row>
    <row r="3200" ht="12.75">
      <c r="A3200" s="8"/>
    </row>
    <row r="3201" ht="12.75">
      <c r="A3201" s="8"/>
    </row>
    <row r="3202" ht="12.75">
      <c r="A3202" s="8"/>
    </row>
    <row r="3203" ht="12.75">
      <c r="A3203" s="8"/>
    </row>
    <row r="3204" ht="12.75">
      <c r="A3204" s="8"/>
    </row>
    <row r="3205" ht="12.75">
      <c r="A3205" s="8"/>
    </row>
    <row r="3206" ht="12.75">
      <c r="A3206" s="8"/>
    </row>
    <row r="3207" ht="12.75">
      <c r="A3207" s="8"/>
    </row>
    <row r="3208" ht="12.75">
      <c r="A3208" s="8"/>
    </row>
    <row r="3209" ht="12.75">
      <c r="A3209" s="8"/>
    </row>
    <row r="3210" ht="12.75">
      <c r="A3210" s="8"/>
    </row>
    <row r="3211" ht="12.75">
      <c r="A3211" s="8"/>
    </row>
    <row r="3212" ht="12.75">
      <c r="A3212" s="8"/>
    </row>
    <row r="3213" ht="12.75">
      <c r="A3213" s="8"/>
    </row>
    <row r="3214" ht="12.75">
      <c r="A3214" s="8"/>
    </row>
    <row r="3215" ht="12.75">
      <c r="A3215" s="8"/>
    </row>
    <row r="3216" ht="12.75">
      <c r="A3216" s="8"/>
    </row>
    <row r="3217" ht="12.75">
      <c r="A3217" s="8"/>
    </row>
    <row r="3218" ht="12.75">
      <c r="A3218" s="8"/>
    </row>
    <row r="3219" ht="12.75">
      <c r="A3219" s="8"/>
    </row>
    <row r="3220" ht="12.75">
      <c r="A3220" s="8"/>
    </row>
    <row r="3221" ht="12.75">
      <c r="A3221" s="8"/>
    </row>
    <row r="3222" ht="12.75">
      <c r="A3222" s="8"/>
    </row>
    <row r="3223" ht="12.75">
      <c r="A3223" s="8"/>
    </row>
    <row r="3224" ht="12.75">
      <c r="A3224" s="8"/>
    </row>
    <row r="3225" ht="12.75">
      <c r="A3225" s="8"/>
    </row>
    <row r="3226" ht="12.75">
      <c r="A3226" s="8"/>
    </row>
    <row r="3227" ht="12.75">
      <c r="A3227" s="8"/>
    </row>
    <row r="3228" ht="12.75">
      <c r="A3228" s="8"/>
    </row>
    <row r="3229" ht="12.75">
      <c r="A3229" s="8"/>
    </row>
    <row r="3230" ht="12.75">
      <c r="A3230" s="8"/>
    </row>
    <row r="3231" ht="12.75">
      <c r="A3231" s="8"/>
    </row>
    <row r="3232" ht="12.75">
      <c r="A3232" s="8"/>
    </row>
    <row r="3233" ht="12.75">
      <c r="A3233" s="8"/>
    </row>
    <row r="3234" ht="12.75">
      <c r="A3234" s="8"/>
    </row>
    <row r="3235" ht="12.75">
      <c r="A3235" s="8"/>
    </row>
    <row r="3236" ht="12.75">
      <c r="A3236" s="8"/>
    </row>
    <row r="3237" ht="12.75">
      <c r="A3237" s="8"/>
    </row>
    <row r="3238" ht="12.75">
      <c r="A3238" s="8"/>
    </row>
    <row r="3239" ht="12.75">
      <c r="A3239" s="8"/>
    </row>
    <row r="3240" ht="12.75">
      <c r="A3240" s="8"/>
    </row>
    <row r="3241" ht="12.75">
      <c r="A3241" s="8"/>
    </row>
    <row r="3242" ht="12.75">
      <c r="A3242" s="8"/>
    </row>
    <row r="3243" ht="12.75">
      <c r="A3243" s="8"/>
    </row>
    <row r="3244" ht="12.75">
      <c r="A3244" s="8"/>
    </row>
    <row r="3245" ht="12.75">
      <c r="A3245" s="8"/>
    </row>
    <row r="3246" ht="12.75">
      <c r="A3246" s="8"/>
    </row>
    <row r="3247" ht="12.75">
      <c r="A3247" s="8"/>
    </row>
    <row r="3248" ht="12.75">
      <c r="A3248" s="8"/>
    </row>
    <row r="3249" ht="12.75">
      <c r="A3249" s="8"/>
    </row>
    <row r="3250" ht="12.75">
      <c r="A3250" s="8"/>
    </row>
    <row r="3251" ht="12.75">
      <c r="A3251" s="8"/>
    </row>
    <row r="3252" ht="12.75">
      <c r="A3252" s="8"/>
    </row>
    <row r="3253" ht="12.75">
      <c r="A3253" s="8"/>
    </row>
    <row r="3254" ht="12.75">
      <c r="A3254" s="8"/>
    </row>
    <row r="3255" ht="12.75">
      <c r="A3255" s="8"/>
    </row>
    <row r="3256" ht="12.75">
      <c r="A3256" s="8"/>
    </row>
    <row r="3257" ht="12.75">
      <c r="A3257" s="8"/>
    </row>
    <row r="3258" ht="12.75">
      <c r="A3258" s="8"/>
    </row>
    <row r="3259" ht="12.75">
      <c r="A3259" s="8"/>
    </row>
    <row r="3260" ht="12.75">
      <c r="A3260" s="8"/>
    </row>
    <row r="3261" ht="12.75">
      <c r="A3261" s="8"/>
    </row>
    <row r="3262" ht="12.75">
      <c r="A3262" s="8"/>
    </row>
    <row r="3263" ht="12.75">
      <c r="A3263" s="8"/>
    </row>
    <row r="3264" ht="12.75">
      <c r="A3264" s="8"/>
    </row>
    <row r="3265" ht="12.75">
      <c r="A3265" s="8"/>
    </row>
    <row r="3266" ht="12.75">
      <c r="A3266" s="8"/>
    </row>
    <row r="3267" ht="12.75">
      <c r="A3267" s="8"/>
    </row>
    <row r="3268" ht="12.75">
      <c r="A3268" s="8"/>
    </row>
    <row r="3269" ht="12.75">
      <c r="A3269" s="8"/>
    </row>
    <row r="3270" ht="12.75">
      <c r="A3270" s="8"/>
    </row>
    <row r="3271" ht="12.75">
      <c r="A3271" s="8"/>
    </row>
    <row r="3272" ht="12.75">
      <c r="A3272" s="8"/>
    </row>
    <row r="3273" ht="12.75">
      <c r="A3273" s="8"/>
    </row>
    <row r="3274" ht="12.75">
      <c r="A3274" s="8"/>
    </row>
    <row r="3275" ht="12.75">
      <c r="A3275" s="8"/>
    </row>
    <row r="3276" ht="12.75">
      <c r="A3276" s="8"/>
    </row>
    <row r="3277" ht="12.75">
      <c r="A3277" s="8"/>
    </row>
    <row r="3278" ht="12.75">
      <c r="A3278" s="8"/>
    </row>
    <row r="3279" ht="12.75">
      <c r="A3279" s="8"/>
    </row>
    <row r="3280" ht="12.75">
      <c r="A3280" s="8"/>
    </row>
    <row r="3281" ht="12.75">
      <c r="A3281" s="8"/>
    </row>
    <row r="3282" ht="12.75">
      <c r="A3282" s="8"/>
    </row>
    <row r="3283" ht="12.75">
      <c r="A3283" s="8"/>
    </row>
    <row r="3284" ht="12.75">
      <c r="A3284" s="8"/>
    </row>
    <row r="3285" ht="12.75">
      <c r="A3285" s="8"/>
    </row>
    <row r="3286" ht="12.75">
      <c r="A3286" s="8"/>
    </row>
    <row r="3287" ht="12.75">
      <c r="A3287" s="8"/>
    </row>
    <row r="3288" ht="12.75">
      <c r="A3288" s="8"/>
    </row>
    <row r="3289" ht="12.75">
      <c r="A3289" s="8"/>
    </row>
    <row r="3290" ht="12.75">
      <c r="A3290" s="8"/>
    </row>
    <row r="3291" ht="12.75">
      <c r="A3291" s="8"/>
    </row>
    <row r="3292" ht="12.75">
      <c r="A3292" s="8"/>
    </row>
    <row r="3293" ht="12.75">
      <c r="A3293" s="8"/>
    </row>
    <row r="3294" ht="12.75">
      <c r="A3294" s="8"/>
    </row>
    <row r="3295" ht="12.75">
      <c r="A3295" s="8"/>
    </row>
    <row r="3296" ht="12.75">
      <c r="A3296" s="8"/>
    </row>
    <row r="3297" ht="12.75">
      <c r="A3297" s="8"/>
    </row>
    <row r="3298" ht="12.75">
      <c r="A3298" s="8"/>
    </row>
    <row r="3299" ht="12.75">
      <c r="A3299" s="8"/>
    </row>
    <row r="3300" ht="12.75">
      <c r="A3300" s="8"/>
    </row>
    <row r="3301" ht="12.75">
      <c r="A3301" s="8"/>
    </row>
    <row r="3302" ht="12.75">
      <c r="A3302" s="8"/>
    </row>
    <row r="3303" ht="12.75">
      <c r="A3303" s="8"/>
    </row>
    <row r="3304" ht="12.75">
      <c r="A3304" s="8"/>
    </row>
    <row r="3305" ht="12.75">
      <c r="A3305" s="8"/>
    </row>
    <row r="3306" ht="12.75">
      <c r="A3306" s="8"/>
    </row>
    <row r="3307" ht="12.75">
      <c r="A3307" s="8"/>
    </row>
    <row r="3308" ht="12.75">
      <c r="A3308" s="8"/>
    </row>
    <row r="3309" ht="12.75">
      <c r="A3309" s="8"/>
    </row>
    <row r="3310" ht="12.75">
      <c r="A3310" s="8"/>
    </row>
    <row r="3311" ht="12.75">
      <c r="A3311" s="8"/>
    </row>
    <row r="3312" ht="12.75">
      <c r="A3312" s="8"/>
    </row>
    <row r="3313" ht="12.75">
      <c r="A3313" s="8"/>
    </row>
    <row r="3314" ht="12.75">
      <c r="A3314" s="8"/>
    </row>
    <row r="3315" ht="12.75">
      <c r="A3315" s="8"/>
    </row>
    <row r="3316" ht="12.75">
      <c r="A3316" s="8"/>
    </row>
    <row r="3317" ht="12.75">
      <c r="A3317" s="8"/>
    </row>
    <row r="3318" ht="12.75">
      <c r="A3318" s="8"/>
    </row>
    <row r="3319" ht="12.75">
      <c r="A3319" s="8"/>
    </row>
    <row r="3320" ht="12.75">
      <c r="A3320" s="8"/>
    </row>
    <row r="3321" ht="12.75">
      <c r="A3321" s="8"/>
    </row>
    <row r="3322" ht="12.75">
      <c r="A3322" s="8"/>
    </row>
    <row r="3323" ht="12.75">
      <c r="A3323" s="8"/>
    </row>
    <row r="3324" ht="12.75">
      <c r="A3324" s="8"/>
    </row>
    <row r="3325" ht="12.75">
      <c r="A3325" s="8"/>
    </row>
    <row r="3326" ht="12.75">
      <c r="A3326" s="8"/>
    </row>
    <row r="3327" ht="12.75">
      <c r="A3327" s="8"/>
    </row>
    <row r="3328" ht="12.75">
      <c r="A3328" s="8"/>
    </row>
    <row r="3329" ht="12.75">
      <c r="A3329" s="8"/>
    </row>
    <row r="3330" ht="12.75">
      <c r="A3330" s="8"/>
    </row>
    <row r="3331" ht="12.75">
      <c r="A3331" s="8"/>
    </row>
    <row r="3332" ht="12.75">
      <c r="A3332" s="8"/>
    </row>
    <row r="3333" ht="12.75">
      <c r="A3333" s="8"/>
    </row>
    <row r="3334" ht="12.75">
      <c r="A3334" s="8"/>
    </row>
    <row r="3335" ht="12.75">
      <c r="A3335" s="8"/>
    </row>
    <row r="3336" ht="12.75">
      <c r="A3336" s="8"/>
    </row>
    <row r="3337" ht="12.75">
      <c r="A3337" s="8"/>
    </row>
    <row r="3338" ht="12.75">
      <c r="A3338" s="8"/>
    </row>
    <row r="3339" ht="12.75">
      <c r="A3339" s="8"/>
    </row>
    <row r="3340" ht="12.75">
      <c r="A3340" s="8"/>
    </row>
    <row r="3341" ht="12.75">
      <c r="A3341" s="8"/>
    </row>
    <row r="3342" ht="12.75">
      <c r="A3342" s="8"/>
    </row>
    <row r="3343" ht="12.75">
      <c r="A3343" s="8"/>
    </row>
    <row r="3344" ht="12.75">
      <c r="A3344" s="8"/>
    </row>
    <row r="3345" ht="12.75">
      <c r="A3345" s="8"/>
    </row>
    <row r="3346" ht="12.75">
      <c r="A3346" s="8"/>
    </row>
    <row r="3347" ht="12.75">
      <c r="A3347" s="8"/>
    </row>
    <row r="3348" ht="12.75">
      <c r="A3348" s="8"/>
    </row>
    <row r="3349" ht="12.75">
      <c r="A3349" s="8"/>
    </row>
    <row r="3350" ht="12.75">
      <c r="A3350" s="8"/>
    </row>
    <row r="3351" ht="12.75">
      <c r="A3351" s="8"/>
    </row>
    <row r="3352" ht="12.75">
      <c r="A3352" s="8"/>
    </row>
    <row r="3353" ht="12.75">
      <c r="A3353" s="8"/>
    </row>
    <row r="3354" ht="12.75">
      <c r="A3354" s="8"/>
    </row>
    <row r="3355" ht="12.75">
      <c r="A3355" s="8"/>
    </row>
    <row r="3356" ht="12.75">
      <c r="A3356" s="8"/>
    </row>
    <row r="3357" ht="12.75">
      <c r="A3357" s="8"/>
    </row>
    <row r="3358" ht="12.75">
      <c r="A3358" s="8"/>
    </row>
    <row r="3359" ht="12.75">
      <c r="A3359" s="8"/>
    </row>
    <row r="3360" ht="12.75">
      <c r="A3360" s="8"/>
    </row>
    <row r="3361" ht="12.75">
      <c r="A3361" s="8"/>
    </row>
    <row r="3362" ht="12.75">
      <c r="A3362" s="8"/>
    </row>
    <row r="3363" ht="12.75">
      <c r="A3363" s="8"/>
    </row>
    <row r="3364" ht="12.75">
      <c r="A3364" s="8"/>
    </row>
    <row r="3365" ht="12.75">
      <c r="A3365" s="8"/>
    </row>
    <row r="3366" ht="12.75">
      <c r="A3366" s="8"/>
    </row>
    <row r="3367" ht="12.75">
      <c r="A3367" s="8"/>
    </row>
    <row r="3368" ht="12.75">
      <c r="A3368" s="8"/>
    </row>
    <row r="3369" ht="12.75">
      <c r="A3369" s="8"/>
    </row>
    <row r="3370" ht="12.75">
      <c r="A3370" s="8"/>
    </row>
    <row r="3371" ht="12.75">
      <c r="A3371" s="8"/>
    </row>
    <row r="3372" ht="12.75">
      <c r="A3372" s="8"/>
    </row>
    <row r="3373" ht="12.75">
      <c r="A3373" s="8"/>
    </row>
    <row r="3374" ht="12.75">
      <c r="A3374" s="8"/>
    </row>
    <row r="3375" ht="12.75">
      <c r="A3375" s="8"/>
    </row>
    <row r="3376" ht="12.75">
      <c r="A3376" s="8"/>
    </row>
    <row r="3377" ht="12.75">
      <c r="A3377" s="8"/>
    </row>
    <row r="3378" ht="12.75">
      <c r="A3378" s="8"/>
    </row>
    <row r="3379" ht="12.75">
      <c r="A3379" s="8"/>
    </row>
    <row r="3380" ht="12.75">
      <c r="A3380" s="8"/>
    </row>
    <row r="3381" ht="12.75">
      <c r="A3381" s="8"/>
    </row>
    <row r="3382" ht="12.75">
      <c r="A3382" s="8"/>
    </row>
    <row r="3383" ht="12.75">
      <c r="A3383" s="8"/>
    </row>
    <row r="3384" ht="12.75">
      <c r="A3384" s="8"/>
    </row>
    <row r="3385" ht="12.75">
      <c r="A3385" s="8"/>
    </row>
    <row r="3386" ht="12.75">
      <c r="A3386" s="8"/>
    </row>
    <row r="3387" ht="12.75">
      <c r="A3387" s="8"/>
    </row>
    <row r="3388" ht="12.75">
      <c r="A3388" s="8"/>
    </row>
    <row r="3389" ht="12.75">
      <c r="A3389" s="8"/>
    </row>
    <row r="3390" ht="12.75">
      <c r="A3390" s="8"/>
    </row>
    <row r="3391" ht="12.75">
      <c r="A3391" s="8"/>
    </row>
    <row r="3392" ht="12.75">
      <c r="A3392" s="8"/>
    </row>
    <row r="3393" ht="12.75">
      <c r="A3393" s="8"/>
    </row>
    <row r="3394" ht="12.75">
      <c r="A3394" s="8"/>
    </row>
    <row r="3395" ht="12.75">
      <c r="A3395" s="8"/>
    </row>
    <row r="3396" ht="12.75">
      <c r="A3396" s="8"/>
    </row>
    <row r="3397" ht="12.75">
      <c r="A3397" s="8"/>
    </row>
    <row r="3398" ht="12.75">
      <c r="A3398" s="8"/>
    </row>
    <row r="3399" ht="12.75">
      <c r="A3399" s="8"/>
    </row>
    <row r="3400" ht="12.75">
      <c r="A3400" s="8"/>
    </row>
    <row r="3401" ht="12.75">
      <c r="A3401" s="8"/>
    </row>
    <row r="3402" ht="12.75">
      <c r="A3402" s="8"/>
    </row>
    <row r="3403" ht="12.75">
      <c r="A3403" s="8"/>
    </row>
    <row r="3404" ht="12.75">
      <c r="A3404" s="8"/>
    </row>
    <row r="3405" ht="12.75">
      <c r="A3405" s="8"/>
    </row>
    <row r="3406" ht="12.75">
      <c r="A3406" s="8"/>
    </row>
    <row r="3407" ht="12.75">
      <c r="A3407" s="8"/>
    </row>
    <row r="3408" ht="12.75">
      <c r="A3408" s="8"/>
    </row>
    <row r="3409" ht="12.75">
      <c r="A3409" s="8"/>
    </row>
    <row r="3410" ht="12.75">
      <c r="A3410" s="8"/>
    </row>
    <row r="3411" ht="12.75">
      <c r="A3411" s="8"/>
    </row>
    <row r="3412" ht="12.75">
      <c r="A3412" s="8"/>
    </row>
    <row r="3413" ht="12.75">
      <c r="A3413" s="8"/>
    </row>
    <row r="3414" ht="12.75">
      <c r="A3414" s="8"/>
    </row>
    <row r="3415" ht="12.75">
      <c r="A3415" s="8"/>
    </row>
    <row r="3416" ht="12.75">
      <c r="A3416" s="8"/>
    </row>
    <row r="3417" ht="12.75">
      <c r="A3417" s="8"/>
    </row>
    <row r="3418" ht="12.75">
      <c r="A3418" s="8"/>
    </row>
    <row r="3419" ht="12.75">
      <c r="A3419" s="8"/>
    </row>
    <row r="3420" ht="12.75">
      <c r="A3420" s="8"/>
    </row>
    <row r="3421" ht="12.75">
      <c r="A3421" s="8"/>
    </row>
    <row r="3422" ht="12.75">
      <c r="A3422" s="8"/>
    </row>
    <row r="3423" ht="12.75">
      <c r="A3423" s="8"/>
    </row>
    <row r="3424" ht="12.75">
      <c r="A3424" s="8"/>
    </row>
    <row r="3425" ht="12.75">
      <c r="A3425" s="8"/>
    </row>
    <row r="3426" ht="12.75">
      <c r="A3426" s="8"/>
    </row>
    <row r="3427" ht="12.75">
      <c r="A3427" s="8"/>
    </row>
    <row r="3428" ht="12.75">
      <c r="A3428" s="8"/>
    </row>
    <row r="3429" ht="12.75">
      <c r="A3429" s="8"/>
    </row>
    <row r="3430" ht="12.75">
      <c r="A3430" s="8"/>
    </row>
    <row r="3431" ht="12.75">
      <c r="A3431" s="8"/>
    </row>
    <row r="3432" ht="12.75">
      <c r="A3432" s="8"/>
    </row>
    <row r="3433" ht="12.75">
      <c r="A3433" s="8"/>
    </row>
    <row r="3434" ht="12.75">
      <c r="A3434" s="8"/>
    </row>
    <row r="3435" ht="12.75">
      <c r="A3435" s="8"/>
    </row>
    <row r="3436" ht="12.75">
      <c r="A3436" s="8"/>
    </row>
    <row r="3437" ht="12.75">
      <c r="A3437" s="8"/>
    </row>
    <row r="3438" ht="12.75">
      <c r="A3438" s="8"/>
    </row>
    <row r="3439" ht="12.75">
      <c r="A3439" s="8"/>
    </row>
    <row r="3440" ht="12.75">
      <c r="A3440" s="8"/>
    </row>
    <row r="3441" ht="12.75">
      <c r="A3441" s="8"/>
    </row>
    <row r="3442" ht="12.75">
      <c r="A3442" s="8"/>
    </row>
    <row r="3443" ht="12.75">
      <c r="A3443" s="8"/>
    </row>
    <row r="3444" ht="12.75">
      <c r="A3444" s="8"/>
    </row>
    <row r="3445" ht="12.75">
      <c r="A3445" s="8"/>
    </row>
    <row r="3446" ht="12.75">
      <c r="A3446" s="8"/>
    </row>
    <row r="3447" ht="12.75">
      <c r="A3447" s="8"/>
    </row>
    <row r="3448" ht="12.75">
      <c r="A3448" s="8"/>
    </row>
    <row r="3449" ht="12.75">
      <c r="A3449" s="8"/>
    </row>
    <row r="3450" ht="12.75">
      <c r="A3450" s="8"/>
    </row>
    <row r="3451" ht="12.75">
      <c r="A3451" s="8"/>
    </row>
    <row r="3452" ht="12.75">
      <c r="A3452" s="8"/>
    </row>
    <row r="3453" ht="12.75">
      <c r="A3453" s="8"/>
    </row>
    <row r="3454" ht="12.75">
      <c r="A3454" s="8"/>
    </row>
    <row r="3455" ht="12.75">
      <c r="A3455" s="8"/>
    </row>
    <row r="3456" ht="12.75">
      <c r="A3456" s="8"/>
    </row>
    <row r="3457" ht="12.75">
      <c r="A3457" s="8"/>
    </row>
    <row r="3458" ht="12.75">
      <c r="A3458" s="8"/>
    </row>
    <row r="3459" ht="12.75">
      <c r="A3459" s="8"/>
    </row>
    <row r="3460" ht="12.75">
      <c r="A3460" s="8"/>
    </row>
    <row r="3461" ht="12.75">
      <c r="A3461" s="8"/>
    </row>
    <row r="3462" ht="12.75">
      <c r="A3462" s="8"/>
    </row>
    <row r="3463" ht="12.75">
      <c r="A3463" s="8"/>
    </row>
    <row r="3464" ht="12.75">
      <c r="A3464" s="8"/>
    </row>
    <row r="3465" ht="12.75">
      <c r="A3465" s="8"/>
    </row>
    <row r="3466" ht="12.75">
      <c r="A3466" s="8"/>
    </row>
    <row r="3467" ht="12.75">
      <c r="A3467" s="8"/>
    </row>
    <row r="3468" ht="12.75">
      <c r="A3468" s="8"/>
    </row>
    <row r="3469" ht="12.75">
      <c r="A3469" s="8"/>
    </row>
    <row r="3470" ht="12.75">
      <c r="A3470" s="8"/>
    </row>
    <row r="3471" ht="12.75">
      <c r="A3471" s="8"/>
    </row>
    <row r="3472" ht="12.75">
      <c r="A3472" s="8"/>
    </row>
    <row r="3473" ht="12.75">
      <c r="A3473" s="8"/>
    </row>
    <row r="3474" ht="12.75">
      <c r="A3474" s="8"/>
    </row>
    <row r="3475" ht="12.75">
      <c r="A3475" s="8"/>
    </row>
    <row r="3476" ht="12.75">
      <c r="A3476" s="8"/>
    </row>
    <row r="3477" ht="12.75">
      <c r="A3477" s="8"/>
    </row>
    <row r="3478" ht="12.75">
      <c r="A3478" s="8"/>
    </row>
    <row r="3479" ht="12.75">
      <c r="A3479" s="8"/>
    </row>
    <row r="3480" ht="12.75">
      <c r="A3480" s="8"/>
    </row>
    <row r="3481" ht="12.75">
      <c r="A3481" s="8"/>
    </row>
    <row r="3482" ht="12.75">
      <c r="A3482" s="8"/>
    </row>
    <row r="3483" ht="12.75">
      <c r="A3483" s="8"/>
    </row>
    <row r="3484" ht="12.75">
      <c r="A3484" s="8"/>
    </row>
    <row r="3485" ht="12.75">
      <c r="A3485" s="8"/>
    </row>
    <row r="3486" ht="12.75">
      <c r="A3486" s="8"/>
    </row>
    <row r="3487" ht="12.75">
      <c r="A3487" s="8"/>
    </row>
    <row r="3488" ht="12.75">
      <c r="A3488" s="8"/>
    </row>
    <row r="3489" ht="12.75">
      <c r="A3489" s="8"/>
    </row>
    <row r="3490" ht="12.75">
      <c r="A3490" s="8"/>
    </row>
    <row r="3491" ht="12.75">
      <c r="A3491" s="8"/>
    </row>
    <row r="3492" ht="12.75">
      <c r="A3492" s="8"/>
    </row>
    <row r="3493" ht="12.75">
      <c r="A3493" s="8"/>
    </row>
    <row r="3494" ht="12.75">
      <c r="A3494" s="8"/>
    </row>
    <row r="3495" ht="12.75">
      <c r="A3495" s="8"/>
    </row>
    <row r="3496" ht="12.75">
      <c r="A3496" s="8"/>
    </row>
    <row r="3497" ht="12.75">
      <c r="A3497" s="8"/>
    </row>
    <row r="3498" ht="12.75">
      <c r="A3498" s="8"/>
    </row>
    <row r="3499" ht="12.75">
      <c r="A3499" s="8"/>
    </row>
    <row r="3500" ht="12.75">
      <c r="A3500" s="8"/>
    </row>
    <row r="3501" ht="12.75">
      <c r="A3501" s="8"/>
    </row>
    <row r="3502" ht="12.75">
      <c r="A3502" s="8"/>
    </row>
    <row r="3503" ht="12.75">
      <c r="A3503" s="8"/>
    </row>
    <row r="3504" ht="12.75">
      <c r="A3504" s="8"/>
    </row>
    <row r="3505" ht="12.75">
      <c r="A3505" s="8"/>
    </row>
    <row r="3506" ht="12.75">
      <c r="A3506" s="8"/>
    </row>
    <row r="3507" ht="12.75">
      <c r="A3507" s="8"/>
    </row>
    <row r="3508" ht="12.75">
      <c r="A3508" s="8"/>
    </row>
    <row r="3509" ht="12.75">
      <c r="A3509" s="8"/>
    </row>
    <row r="3510" ht="12.75">
      <c r="A3510" s="8"/>
    </row>
    <row r="3511" ht="12.75">
      <c r="A3511" s="8"/>
    </row>
    <row r="3512" ht="12.75">
      <c r="A3512" s="8"/>
    </row>
    <row r="3513" ht="12.75">
      <c r="A3513" s="8"/>
    </row>
    <row r="3514" ht="12.75">
      <c r="A3514" s="8"/>
    </row>
    <row r="3515" ht="12.75">
      <c r="A3515" s="8"/>
    </row>
    <row r="3516" ht="12.75">
      <c r="A3516" s="8"/>
    </row>
    <row r="3517" ht="12.75">
      <c r="A3517" s="8"/>
    </row>
    <row r="3518" ht="12.75">
      <c r="A3518" s="8"/>
    </row>
    <row r="3519" ht="12.75">
      <c r="A3519" s="8"/>
    </row>
    <row r="3520" ht="12.75">
      <c r="A3520" s="8"/>
    </row>
    <row r="3521" ht="12.75">
      <c r="A3521" s="8"/>
    </row>
    <row r="3522" ht="12.75">
      <c r="A3522" s="8"/>
    </row>
    <row r="3523" ht="12.75">
      <c r="A3523" s="8"/>
    </row>
    <row r="3524" ht="12.75">
      <c r="A3524" s="8"/>
    </row>
    <row r="3525" ht="12.75">
      <c r="A3525" s="8"/>
    </row>
    <row r="3526" ht="12.75">
      <c r="A3526" s="8"/>
    </row>
    <row r="3527" ht="12.75">
      <c r="A3527" s="8"/>
    </row>
    <row r="3528" ht="12.75">
      <c r="A3528" s="8"/>
    </row>
    <row r="3529" ht="12.75">
      <c r="A3529" s="8"/>
    </row>
    <row r="3530" ht="12.75">
      <c r="A3530" s="8"/>
    </row>
    <row r="3531" ht="12.75">
      <c r="A3531" s="8"/>
    </row>
    <row r="3532" ht="12.75">
      <c r="A3532" s="8"/>
    </row>
    <row r="3533" ht="12.75">
      <c r="A3533" s="8"/>
    </row>
    <row r="3534" ht="12.75">
      <c r="A3534" s="8"/>
    </row>
    <row r="3535" ht="12.75">
      <c r="A3535" s="8"/>
    </row>
    <row r="3536" ht="12.75">
      <c r="A3536" s="8"/>
    </row>
    <row r="3537" ht="12.75">
      <c r="A3537" s="8"/>
    </row>
    <row r="3538" ht="12.75">
      <c r="A3538" s="8"/>
    </row>
    <row r="3539" ht="12.75">
      <c r="A3539" s="8"/>
    </row>
    <row r="3540" ht="12.75">
      <c r="A3540" s="8"/>
    </row>
    <row r="3541" ht="12.75">
      <c r="A3541" s="8"/>
    </row>
    <row r="3542" ht="12.75">
      <c r="A3542" s="8"/>
    </row>
    <row r="3543" ht="12.75">
      <c r="A3543" s="8"/>
    </row>
    <row r="3544" ht="12.75">
      <c r="A3544" s="8"/>
    </row>
    <row r="3545" ht="12.75">
      <c r="A3545" s="8"/>
    </row>
    <row r="3546" ht="12.75">
      <c r="A3546" s="8"/>
    </row>
    <row r="3547" ht="12.75">
      <c r="A3547" s="8"/>
    </row>
    <row r="3548" ht="12.75">
      <c r="A3548" s="8"/>
    </row>
    <row r="3549" ht="12.75">
      <c r="A3549" s="8"/>
    </row>
    <row r="3550" ht="12.75">
      <c r="A3550" s="8"/>
    </row>
    <row r="3551" ht="12.75">
      <c r="A3551" s="8"/>
    </row>
    <row r="3552" ht="12.75">
      <c r="A3552" s="8"/>
    </row>
    <row r="3553" ht="12.75">
      <c r="A3553" s="8"/>
    </row>
    <row r="3554" ht="12.75">
      <c r="A3554" s="8"/>
    </row>
    <row r="3555" ht="12.75">
      <c r="A3555" s="8"/>
    </row>
    <row r="3556" ht="12.75">
      <c r="A3556" s="8"/>
    </row>
    <row r="3557" ht="12.75">
      <c r="A3557" s="8"/>
    </row>
    <row r="3558" ht="12.75">
      <c r="A3558" s="8"/>
    </row>
    <row r="3559" ht="12.75">
      <c r="A3559" s="8"/>
    </row>
    <row r="3560" ht="12.75">
      <c r="A3560" s="8"/>
    </row>
    <row r="3561" ht="12.75">
      <c r="A3561" s="8"/>
    </row>
    <row r="3562" ht="12.75">
      <c r="A3562" s="8"/>
    </row>
    <row r="3563" ht="12.75">
      <c r="A3563" s="8"/>
    </row>
    <row r="3564" ht="12.75">
      <c r="A3564" s="8"/>
    </row>
    <row r="3565" ht="12.75">
      <c r="A3565" s="8"/>
    </row>
    <row r="3566" ht="12.75">
      <c r="A3566" s="8"/>
    </row>
    <row r="3567" ht="12.75">
      <c r="A3567" s="8"/>
    </row>
    <row r="3568" ht="12.75">
      <c r="A3568" s="8"/>
    </row>
    <row r="3569" ht="12.75">
      <c r="A3569" s="8"/>
    </row>
    <row r="3570" ht="12.75">
      <c r="A3570" s="8"/>
    </row>
    <row r="3571" ht="12.75">
      <c r="A3571" s="8"/>
    </row>
    <row r="3572" ht="12.75">
      <c r="A3572" s="8"/>
    </row>
    <row r="3573" ht="12.75">
      <c r="A3573" s="8"/>
    </row>
    <row r="3574" ht="12.75">
      <c r="A3574" s="8"/>
    </row>
    <row r="3575" ht="12.75">
      <c r="A3575" s="8"/>
    </row>
    <row r="3576" ht="12.75">
      <c r="A3576" s="8"/>
    </row>
    <row r="3577" ht="12.75">
      <c r="A3577" s="8"/>
    </row>
    <row r="3578" ht="12.75">
      <c r="A3578" s="8"/>
    </row>
    <row r="3579" ht="12.75">
      <c r="A3579" s="8"/>
    </row>
    <row r="3580" ht="12.75">
      <c r="A3580" s="8"/>
    </row>
    <row r="3581" ht="12.75">
      <c r="A3581" s="8"/>
    </row>
    <row r="3582" ht="12.75">
      <c r="A3582" s="8"/>
    </row>
    <row r="3583" ht="12.75">
      <c r="A3583" s="8"/>
    </row>
    <row r="3584" ht="12.75">
      <c r="A3584" s="8"/>
    </row>
    <row r="3585" ht="12.75">
      <c r="A3585" s="8"/>
    </row>
    <row r="3586" ht="12.75">
      <c r="A3586" s="8"/>
    </row>
    <row r="3587" ht="12.75">
      <c r="A3587" s="8"/>
    </row>
    <row r="3588" ht="12.75">
      <c r="A3588" s="8"/>
    </row>
    <row r="3589" ht="12.75">
      <c r="A3589" s="8"/>
    </row>
    <row r="3590" ht="12.75">
      <c r="A3590" s="8"/>
    </row>
    <row r="3591" ht="12.75">
      <c r="A3591" s="8"/>
    </row>
    <row r="3592" ht="12.75">
      <c r="A3592" s="8"/>
    </row>
    <row r="3593" ht="12.75">
      <c r="A3593" s="8"/>
    </row>
    <row r="3594" ht="12.75">
      <c r="A3594" s="8"/>
    </row>
    <row r="3595" ht="12.75">
      <c r="A3595" s="8"/>
    </row>
    <row r="3596" ht="12.75">
      <c r="A3596" s="8"/>
    </row>
    <row r="3597" ht="12.75">
      <c r="A3597" s="8"/>
    </row>
    <row r="3598" ht="12.75">
      <c r="A3598" s="8"/>
    </row>
    <row r="3599" ht="12.75">
      <c r="A3599" s="8"/>
    </row>
    <row r="3600" ht="12.75">
      <c r="A3600" s="8"/>
    </row>
    <row r="3601" ht="12.75">
      <c r="A3601" s="8"/>
    </row>
    <row r="3602" ht="12.75">
      <c r="A3602" s="8"/>
    </row>
    <row r="3603" ht="12.75">
      <c r="A3603" s="8"/>
    </row>
    <row r="3604" ht="12.75">
      <c r="A3604" s="8"/>
    </row>
    <row r="3605" ht="12.75">
      <c r="A3605" s="8"/>
    </row>
    <row r="3606" ht="12.75">
      <c r="A3606" s="8"/>
    </row>
    <row r="3607" ht="12.75">
      <c r="A3607" s="8"/>
    </row>
    <row r="3608" ht="12.75">
      <c r="A3608" s="8"/>
    </row>
    <row r="3609" ht="12.75">
      <c r="A3609" s="8"/>
    </row>
    <row r="3610" ht="12.75">
      <c r="A3610" s="8"/>
    </row>
    <row r="3611" ht="12.75">
      <c r="A3611" s="8"/>
    </row>
    <row r="3612" ht="12.75">
      <c r="A3612" s="8"/>
    </row>
    <row r="3613" ht="12.75">
      <c r="A3613" s="8"/>
    </row>
    <row r="3614" ht="12.75">
      <c r="A3614" s="8"/>
    </row>
    <row r="3615" ht="12.75">
      <c r="A3615" s="8"/>
    </row>
    <row r="3616" ht="12.75">
      <c r="A3616" s="8"/>
    </row>
    <row r="3617" ht="12.75">
      <c r="A3617" s="8"/>
    </row>
    <row r="3618" ht="12.75">
      <c r="A3618" s="8"/>
    </row>
    <row r="3619" ht="12.75">
      <c r="A3619" s="8"/>
    </row>
    <row r="3620" ht="12.75">
      <c r="A3620" s="8"/>
    </row>
    <row r="3621" ht="12.75">
      <c r="A3621" s="8"/>
    </row>
    <row r="3622" ht="12.75">
      <c r="A3622" s="8"/>
    </row>
    <row r="3623" ht="12.75">
      <c r="A3623" s="8"/>
    </row>
    <row r="3624" ht="12.75">
      <c r="A3624" s="8"/>
    </row>
    <row r="3625" ht="12.75">
      <c r="A3625" s="8"/>
    </row>
    <row r="3626" ht="12.75">
      <c r="A3626" s="8"/>
    </row>
    <row r="3627" ht="12.75">
      <c r="A3627" s="8"/>
    </row>
    <row r="3628" ht="12.75">
      <c r="A3628" s="8"/>
    </row>
    <row r="3629" ht="12.75">
      <c r="A3629" s="8"/>
    </row>
    <row r="3630" ht="12.75">
      <c r="A3630" s="8"/>
    </row>
    <row r="3631" ht="12.75">
      <c r="A3631" s="8"/>
    </row>
    <row r="3632" ht="12.75">
      <c r="A3632" s="8"/>
    </row>
    <row r="3633" ht="12.75">
      <c r="A3633" s="8"/>
    </row>
    <row r="3634" ht="12.75">
      <c r="A3634" s="8"/>
    </row>
    <row r="3635" ht="12.75">
      <c r="A3635" s="8"/>
    </row>
    <row r="3636" ht="12.75">
      <c r="A3636" s="8"/>
    </row>
    <row r="3637" ht="12.75">
      <c r="A3637" s="8"/>
    </row>
    <row r="3638" ht="12.75">
      <c r="A3638" s="8"/>
    </row>
    <row r="3639" ht="12.75">
      <c r="A3639" s="8"/>
    </row>
    <row r="3640" ht="12.75">
      <c r="A3640" s="8"/>
    </row>
    <row r="3641" ht="12.75">
      <c r="A3641" s="8"/>
    </row>
    <row r="3642" ht="12.75">
      <c r="A3642" s="8"/>
    </row>
    <row r="3643" ht="12.75">
      <c r="A3643" s="8"/>
    </row>
    <row r="3644" ht="12.75">
      <c r="A3644" s="8"/>
    </row>
    <row r="3645" ht="12.75">
      <c r="A3645" s="8"/>
    </row>
    <row r="3646" ht="12.75">
      <c r="A3646" s="8"/>
    </row>
    <row r="3647" ht="12.75">
      <c r="A3647" s="8"/>
    </row>
    <row r="3648" ht="12.75">
      <c r="A3648" s="8"/>
    </row>
    <row r="3649" ht="12.75">
      <c r="A3649" s="8"/>
    </row>
    <row r="3650" ht="12.75">
      <c r="A3650" s="8"/>
    </row>
    <row r="3651" ht="12.75">
      <c r="A3651" s="8"/>
    </row>
    <row r="3652" ht="12.75">
      <c r="A3652" s="8"/>
    </row>
    <row r="3653" ht="12.75">
      <c r="A3653" s="8"/>
    </row>
    <row r="3654" ht="12.75">
      <c r="A3654" s="8"/>
    </row>
    <row r="3655" ht="12.75">
      <c r="A3655" s="8"/>
    </row>
    <row r="3656" ht="12.75">
      <c r="A3656" s="8"/>
    </row>
    <row r="3657" ht="12.75">
      <c r="A3657" s="8"/>
    </row>
    <row r="3658" ht="12.75">
      <c r="A3658" s="8"/>
    </row>
    <row r="3659" ht="12.75">
      <c r="A3659" s="8"/>
    </row>
    <row r="3660" ht="12.75">
      <c r="A3660" s="8"/>
    </row>
    <row r="3661" ht="12.75">
      <c r="A3661" s="8"/>
    </row>
    <row r="3662" ht="12.75">
      <c r="A3662" s="8"/>
    </row>
    <row r="3663" ht="12.75">
      <c r="A3663" s="8"/>
    </row>
    <row r="3664" ht="12.75">
      <c r="A3664" s="8"/>
    </row>
    <row r="3665" ht="12.75">
      <c r="A3665" s="8"/>
    </row>
    <row r="3666" ht="12.75">
      <c r="A3666" s="8"/>
    </row>
    <row r="3667" ht="12.75">
      <c r="A3667" s="8"/>
    </row>
    <row r="3668" ht="12.75">
      <c r="A3668" s="8"/>
    </row>
    <row r="3669" ht="12.75">
      <c r="A3669" s="8"/>
    </row>
    <row r="3670" ht="12.75">
      <c r="A3670" s="8"/>
    </row>
    <row r="3671" ht="12.75">
      <c r="A3671" s="8"/>
    </row>
    <row r="3672" ht="12.75">
      <c r="A3672" s="8"/>
    </row>
    <row r="3673" ht="12.75">
      <c r="A3673" s="8"/>
    </row>
    <row r="3674" ht="12.75">
      <c r="A3674" s="8"/>
    </row>
    <row r="3675" ht="12.75">
      <c r="A3675" s="8"/>
    </row>
    <row r="3676" ht="12.75">
      <c r="A3676" s="8"/>
    </row>
    <row r="3677" ht="12.75">
      <c r="A3677" s="8"/>
    </row>
    <row r="3678" ht="12.75">
      <c r="A3678" s="8"/>
    </row>
    <row r="3679" ht="12.75">
      <c r="A3679" s="8"/>
    </row>
    <row r="3680" ht="12.75">
      <c r="A3680" s="8"/>
    </row>
    <row r="3681" ht="12.75">
      <c r="A3681" s="8"/>
    </row>
    <row r="3682" ht="12.75">
      <c r="A3682" s="8"/>
    </row>
    <row r="3683" ht="12.75">
      <c r="A3683" s="8"/>
    </row>
    <row r="3684" ht="12.75">
      <c r="A3684" s="8"/>
    </row>
    <row r="3685" ht="12.75">
      <c r="A3685" s="8"/>
    </row>
    <row r="3686" ht="12.75">
      <c r="A3686" s="8"/>
    </row>
    <row r="3687" ht="12.75">
      <c r="A3687" s="8"/>
    </row>
    <row r="3688" ht="12.75">
      <c r="A3688" s="8"/>
    </row>
    <row r="3689" ht="12.75">
      <c r="A3689" s="8"/>
    </row>
    <row r="3690" ht="12.75">
      <c r="A3690" s="8"/>
    </row>
    <row r="3691" ht="12.75">
      <c r="A3691" s="8"/>
    </row>
    <row r="3692" ht="12.75">
      <c r="A3692" s="8"/>
    </row>
    <row r="3693" ht="12.75">
      <c r="A3693" s="8"/>
    </row>
    <row r="3694" ht="12.75">
      <c r="A3694" s="8"/>
    </row>
    <row r="3695" ht="12.75">
      <c r="A3695" s="8"/>
    </row>
    <row r="3696" ht="12.75">
      <c r="A3696" s="8"/>
    </row>
    <row r="3697" ht="12.75">
      <c r="A3697" s="8"/>
    </row>
    <row r="3698" ht="12.75">
      <c r="A3698" s="8"/>
    </row>
    <row r="3699" ht="12.75">
      <c r="A3699" s="8"/>
    </row>
    <row r="3700" ht="12.75">
      <c r="A3700" s="8"/>
    </row>
    <row r="3701" ht="12.75">
      <c r="A3701" s="8"/>
    </row>
    <row r="3702" ht="12.75">
      <c r="A3702" s="8"/>
    </row>
    <row r="3703" ht="12.75">
      <c r="A3703" s="8"/>
    </row>
    <row r="3704" ht="12.75">
      <c r="A3704" s="8"/>
    </row>
    <row r="3705" ht="12.75">
      <c r="A3705" s="8"/>
    </row>
    <row r="3706" ht="12.75">
      <c r="A3706" s="8"/>
    </row>
    <row r="3707" ht="12.75">
      <c r="A3707" s="8"/>
    </row>
    <row r="3708" ht="12.75">
      <c r="A3708" s="8"/>
    </row>
    <row r="3709" ht="12.75">
      <c r="A3709" s="8"/>
    </row>
    <row r="3710" ht="12.75">
      <c r="A3710" s="8"/>
    </row>
    <row r="3711" ht="12.75">
      <c r="A3711" s="8"/>
    </row>
    <row r="3712" ht="12.75">
      <c r="A3712" s="8"/>
    </row>
    <row r="3713" ht="12.75">
      <c r="A3713" s="8"/>
    </row>
    <row r="3714" ht="12.75">
      <c r="A3714" s="8"/>
    </row>
    <row r="3715" ht="12.75">
      <c r="A3715" s="8"/>
    </row>
    <row r="3716" ht="12.75">
      <c r="A3716" s="8"/>
    </row>
    <row r="3717" ht="12.75">
      <c r="A3717" s="8"/>
    </row>
    <row r="3718" ht="12.75">
      <c r="A3718" s="8"/>
    </row>
    <row r="3719" ht="12.75">
      <c r="A3719" s="8"/>
    </row>
    <row r="3720" ht="12.75">
      <c r="A3720" s="8"/>
    </row>
    <row r="3721" ht="12.75">
      <c r="A3721" s="8"/>
    </row>
    <row r="3722" ht="12.75">
      <c r="A3722" s="8"/>
    </row>
    <row r="3723" ht="12.75">
      <c r="A3723" s="8"/>
    </row>
    <row r="3724" ht="12.75">
      <c r="A3724" s="8"/>
    </row>
    <row r="3725" ht="12.75">
      <c r="A3725" s="8"/>
    </row>
    <row r="3726" ht="12.75">
      <c r="A3726" s="8"/>
    </row>
    <row r="3727" ht="12.75">
      <c r="A3727" s="8"/>
    </row>
    <row r="3728" ht="12.75">
      <c r="A3728" s="8"/>
    </row>
    <row r="3729" ht="12.75">
      <c r="A3729" s="8"/>
    </row>
    <row r="3730" ht="12.75">
      <c r="A3730" s="8"/>
    </row>
    <row r="3731" ht="12.75">
      <c r="A3731" s="8"/>
    </row>
    <row r="3732" ht="12.75">
      <c r="A3732" s="8"/>
    </row>
    <row r="3733" ht="12.75">
      <c r="A3733" s="8"/>
    </row>
    <row r="3734" ht="12.75">
      <c r="A3734" s="8"/>
    </row>
    <row r="3735" ht="12.75">
      <c r="A3735" s="8"/>
    </row>
    <row r="3736" ht="12.75">
      <c r="A3736" s="8"/>
    </row>
    <row r="3737" ht="12.75">
      <c r="A3737" s="8"/>
    </row>
    <row r="3738" ht="12.75">
      <c r="A3738" s="8"/>
    </row>
    <row r="3739" ht="12.75">
      <c r="A3739" s="8"/>
    </row>
    <row r="3740" ht="12.75">
      <c r="A3740" s="8"/>
    </row>
    <row r="3741" ht="12.75">
      <c r="A3741" s="8"/>
    </row>
    <row r="3742" ht="12.75">
      <c r="A3742" s="8"/>
    </row>
    <row r="3743" ht="12.75">
      <c r="A3743" s="8"/>
    </row>
    <row r="3744" ht="12.75">
      <c r="A3744" s="8"/>
    </row>
    <row r="3745" ht="12.75">
      <c r="A3745" s="8"/>
    </row>
    <row r="3746" ht="12.75">
      <c r="A3746" s="8"/>
    </row>
    <row r="3747" ht="12.75">
      <c r="A3747" s="8"/>
    </row>
    <row r="3748" ht="12.75">
      <c r="A3748" s="8"/>
    </row>
    <row r="3749" ht="12.75">
      <c r="A3749" s="8"/>
    </row>
    <row r="3750" ht="12.75">
      <c r="A3750" s="8"/>
    </row>
    <row r="3751" ht="12.75">
      <c r="A3751" s="8"/>
    </row>
    <row r="3752" ht="12.75">
      <c r="A3752" s="8"/>
    </row>
    <row r="3753" ht="12.75">
      <c r="A3753" s="8"/>
    </row>
    <row r="3754" ht="12.75">
      <c r="A3754" s="8"/>
    </row>
    <row r="3755" ht="12.75">
      <c r="A3755" s="8"/>
    </row>
    <row r="3756" ht="12.75">
      <c r="A3756" s="8"/>
    </row>
    <row r="3757" ht="12.75">
      <c r="A3757" s="8"/>
    </row>
    <row r="3758" ht="12.75">
      <c r="A3758" s="8"/>
    </row>
    <row r="3759" ht="12.75">
      <c r="A3759" s="8"/>
    </row>
    <row r="3760" ht="12.75">
      <c r="A3760" s="8"/>
    </row>
    <row r="3761" ht="12.75">
      <c r="A3761" s="8"/>
    </row>
    <row r="3762" ht="12.75">
      <c r="A3762" s="8"/>
    </row>
    <row r="3763" ht="12.75">
      <c r="A3763" s="8"/>
    </row>
    <row r="3764" ht="12.75">
      <c r="A3764" s="8"/>
    </row>
    <row r="3765" ht="12.75">
      <c r="A3765" s="8"/>
    </row>
    <row r="3766" ht="12.75">
      <c r="A3766" s="8"/>
    </row>
    <row r="3767" ht="12.75">
      <c r="A3767" s="8"/>
    </row>
    <row r="3768" ht="12.75">
      <c r="A3768" s="8"/>
    </row>
    <row r="3769" ht="12.75">
      <c r="A3769" s="8"/>
    </row>
    <row r="3770" ht="12.75">
      <c r="A3770" s="8"/>
    </row>
    <row r="3771" ht="12.75">
      <c r="A3771" s="8"/>
    </row>
    <row r="3772" ht="12.75">
      <c r="A3772" s="8"/>
    </row>
    <row r="3773" ht="12.75">
      <c r="A3773" s="8"/>
    </row>
    <row r="3774" ht="12.75">
      <c r="A3774" s="8"/>
    </row>
    <row r="3775" ht="12.75">
      <c r="A3775" s="8"/>
    </row>
    <row r="3776" ht="12.75">
      <c r="A3776" s="8"/>
    </row>
    <row r="3777" ht="12.75">
      <c r="A3777" s="8"/>
    </row>
    <row r="3778" ht="12.75">
      <c r="A3778" s="8"/>
    </row>
    <row r="3779" ht="12.75">
      <c r="A3779" s="8"/>
    </row>
    <row r="3780" ht="12.75">
      <c r="A3780" s="8"/>
    </row>
    <row r="3781" ht="12.75">
      <c r="A3781" s="8"/>
    </row>
    <row r="3782" ht="12.75">
      <c r="A3782" s="8"/>
    </row>
    <row r="3783" ht="12.75">
      <c r="A3783" s="8"/>
    </row>
    <row r="3784" ht="12.75">
      <c r="A3784" s="8"/>
    </row>
    <row r="3785" ht="12.75">
      <c r="A3785" s="8"/>
    </row>
    <row r="3786" ht="12.75">
      <c r="A3786" s="8"/>
    </row>
    <row r="3787" ht="12.75">
      <c r="A3787" s="8"/>
    </row>
    <row r="3788" ht="12.75">
      <c r="A3788" s="8"/>
    </row>
    <row r="3789" ht="12.75">
      <c r="A3789" s="8"/>
    </row>
    <row r="3790" ht="12.75">
      <c r="A3790" s="8"/>
    </row>
    <row r="3791" ht="12.75">
      <c r="A3791" s="8"/>
    </row>
    <row r="3792" ht="12.75">
      <c r="A3792" s="8"/>
    </row>
    <row r="3793" ht="12.75">
      <c r="A3793" s="8"/>
    </row>
    <row r="3794" ht="12.75">
      <c r="A3794" s="8"/>
    </row>
    <row r="3795" ht="12.75">
      <c r="A3795" s="8"/>
    </row>
    <row r="3796" ht="12.75">
      <c r="A3796" s="8"/>
    </row>
    <row r="3797" ht="12.75">
      <c r="A3797" s="8"/>
    </row>
    <row r="3798" ht="12.75">
      <c r="A3798" s="8"/>
    </row>
    <row r="3799" ht="12.75">
      <c r="A3799" s="8"/>
    </row>
    <row r="3800" ht="12.75">
      <c r="A3800" s="8"/>
    </row>
    <row r="3801" ht="12.75">
      <c r="A3801" s="8"/>
    </row>
    <row r="3802" ht="12.75">
      <c r="A3802" s="8"/>
    </row>
    <row r="3803" ht="12.75">
      <c r="A3803" s="8"/>
    </row>
    <row r="3804" ht="12.75">
      <c r="A3804" s="8"/>
    </row>
    <row r="3805" ht="12.75">
      <c r="A3805" s="8"/>
    </row>
    <row r="3806" ht="12.75">
      <c r="A3806" s="8"/>
    </row>
    <row r="3807" ht="12.75">
      <c r="A3807" s="8"/>
    </row>
    <row r="3808" ht="12.75">
      <c r="A3808" s="8"/>
    </row>
    <row r="3809" ht="12.75">
      <c r="A3809" s="8"/>
    </row>
    <row r="3810" ht="12.75">
      <c r="A3810" s="8"/>
    </row>
    <row r="3811" ht="12.75">
      <c r="A3811" s="8"/>
    </row>
    <row r="3812" ht="12.75">
      <c r="A3812" s="8"/>
    </row>
    <row r="3813" ht="12.75">
      <c r="A3813" s="8"/>
    </row>
    <row r="3814" ht="12.75">
      <c r="A3814" s="8"/>
    </row>
    <row r="3815" ht="12.75">
      <c r="A3815" s="8"/>
    </row>
    <row r="3816" ht="12.75">
      <c r="A3816" s="8"/>
    </row>
    <row r="3817" ht="12.75">
      <c r="A3817" s="8"/>
    </row>
    <row r="3818" ht="12.75">
      <c r="A3818" s="8"/>
    </row>
    <row r="3819" ht="12.75">
      <c r="A3819" s="8"/>
    </row>
    <row r="3820" ht="12.75">
      <c r="A3820" s="8"/>
    </row>
    <row r="3821" ht="12.75">
      <c r="A3821" s="8"/>
    </row>
    <row r="3822" ht="12.75">
      <c r="A3822" s="8"/>
    </row>
    <row r="3823" ht="12.75">
      <c r="A3823" s="8"/>
    </row>
    <row r="3824" ht="12.75">
      <c r="A3824" s="8"/>
    </row>
    <row r="3825" ht="12.75">
      <c r="A3825" s="8"/>
    </row>
    <row r="3826" ht="12.75">
      <c r="A3826" s="8"/>
    </row>
    <row r="3827" ht="12.75">
      <c r="A3827" s="8"/>
    </row>
    <row r="3828" ht="12.75">
      <c r="A3828" s="8"/>
    </row>
    <row r="3829" ht="12.75">
      <c r="A3829" s="8"/>
    </row>
    <row r="3830" ht="12.75">
      <c r="A3830" s="8"/>
    </row>
    <row r="3831" ht="12.75">
      <c r="A3831" s="8"/>
    </row>
    <row r="3832" ht="12.75">
      <c r="A3832" s="8"/>
    </row>
    <row r="3833" ht="12.75">
      <c r="A3833" s="8"/>
    </row>
    <row r="3834" ht="12.75">
      <c r="A3834" s="8"/>
    </row>
    <row r="3835" ht="12.75">
      <c r="A3835" s="8"/>
    </row>
    <row r="3836" ht="12.75">
      <c r="A3836" s="8"/>
    </row>
    <row r="3837" ht="12.75">
      <c r="A3837" s="8"/>
    </row>
    <row r="3838" ht="12.75">
      <c r="A3838" s="8"/>
    </row>
    <row r="3839" ht="12.75">
      <c r="A3839" s="8"/>
    </row>
    <row r="3840" ht="12.75">
      <c r="A3840" s="8"/>
    </row>
    <row r="3841" ht="12.75">
      <c r="A3841" s="8"/>
    </row>
    <row r="3842" ht="12.75">
      <c r="A3842" s="8"/>
    </row>
    <row r="3843" ht="12.75">
      <c r="A3843" s="8"/>
    </row>
    <row r="3844" ht="12.75">
      <c r="A3844" s="8"/>
    </row>
    <row r="3845" ht="12.75">
      <c r="A3845" s="8"/>
    </row>
    <row r="3846" ht="12.75">
      <c r="A3846" s="8"/>
    </row>
    <row r="3847" ht="12.75">
      <c r="A3847" s="8"/>
    </row>
    <row r="3848" ht="12.75">
      <c r="A3848" s="8"/>
    </row>
    <row r="3849" ht="12.75">
      <c r="A3849" s="8"/>
    </row>
    <row r="3850" ht="12.75">
      <c r="A3850" s="8"/>
    </row>
    <row r="3851" ht="12.75">
      <c r="A3851" s="8"/>
    </row>
    <row r="3852" ht="12.75">
      <c r="A3852" s="8"/>
    </row>
    <row r="3853" ht="12.75">
      <c r="A3853" s="8"/>
    </row>
    <row r="3854" ht="12.75">
      <c r="A3854" s="8"/>
    </row>
    <row r="3855" ht="12.75">
      <c r="A3855" s="8"/>
    </row>
    <row r="3856" ht="12.75">
      <c r="A3856" s="8"/>
    </row>
    <row r="3857" ht="12.75">
      <c r="A3857" s="8"/>
    </row>
    <row r="3858" ht="12.75">
      <c r="A3858" s="8"/>
    </row>
    <row r="3859" ht="12.75">
      <c r="A3859" s="8"/>
    </row>
    <row r="3860" ht="12.75">
      <c r="A3860" s="8"/>
    </row>
    <row r="3861" ht="12.75">
      <c r="A3861" s="8"/>
    </row>
    <row r="3862" ht="12.75">
      <c r="A3862" s="8"/>
    </row>
    <row r="3863" ht="12.75">
      <c r="A3863" s="8"/>
    </row>
    <row r="3864" ht="12.75">
      <c r="A3864" s="8"/>
    </row>
    <row r="3865" ht="12.75">
      <c r="A3865" s="8"/>
    </row>
    <row r="3866" ht="12.75">
      <c r="A3866" s="8"/>
    </row>
    <row r="3867" ht="12.75">
      <c r="A3867" s="8"/>
    </row>
    <row r="3868" ht="12.75">
      <c r="A3868" s="8"/>
    </row>
    <row r="3869" ht="12.75">
      <c r="A3869" s="8"/>
    </row>
    <row r="3870" ht="12.75">
      <c r="A3870" s="8"/>
    </row>
    <row r="3871" ht="12.75">
      <c r="A3871" s="8"/>
    </row>
    <row r="3872" ht="12.75">
      <c r="A3872" s="8"/>
    </row>
    <row r="3873" ht="12.75">
      <c r="A3873" s="8"/>
    </row>
    <row r="3874" ht="12.75">
      <c r="A3874" s="8"/>
    </row>
    <row r="3875" ht="12.75">
      <c r="A3875" s="8"/>
    </row>
    <row r="3876" ht="12.75">
      <c r="A3876" s="8"/>
    </row>
    <row r="3877" ht="12.75">
      <c r="A3877" s="8"/>
    </row>
    <row r="3878" ht="12.75">
      <c r="A3878" s="8"/>
    </row>
    <row r="3879" ht="12.75">
      <c r="A3879" s="8"/>
    </row>
    <row r="3880" ht="12.75">
      <c r="A3880" s="8"/>
    </row>
    <row r="3881" ht="12.75">
      <c r="A3881" s="8"/>
    </row>
    <row r="3882" ht="12.75">
      <c r="A3882" s="8"/>
    </row>
    <row r="3883" ht="12.75">
      <c r="A3883" s="8"/>
    </row>
    <row r="3884" ht="12.75">
      <c r="A3884" s="8"/>
    </row>
    <row r="3885" ht="12.75">
      <c r="A3885" s="8"/>
    </row>
    <row r="3886" ht="12.75">
      <c r="A3886" s="8"/>
    </row>
    <row r="3887" ht="12.75">
      <c r="A3887" s="8"/>
    </row>
    <row r="3888" ht="12.75">
      <c r="A3888" s="8"/>
    </row>
    <row r="3889" ht="12.75">
      <c r="A3889" s="8"/>
    </row>
    <row r="3890" ht="12.75">
      <c r="A3890" s="8"/>
    </row>
    <row r="3891" ht="12.75">
      <c r="A3891" s="8"/>
    </row>
    <row r="3892" ht="12.75">
      <c r="A3892" s="8"/>
    </row>
    <row r="3893" ht="12.75">
      <c r="A3893" s="8"/>
    </row>
    <row r="3894" ht="12.75">
      <c r="A3894" s="8"/>
    </row>
    <row r="3895" ht="12.75">
      <c r="A3895" s="8"/>
    </row>
    <row r="3896" ht="12.75">
      <c r="A3896" s="8"/>
    </row>
    <row r="3897" ht="12.75">
      <c r="A3897" s="8"/>
    </row>
    <row r="3898" ht="12.75">
      <c r="A3898" s="8"/>
    </row>
    <row r="3899" ht="12.75">
      <c r="A3899" s="8"/>
    </row>
    <row r="3900" ht="12.75">
      <c r="A3900" s="8"/>
    </row>
    <row r="3901" ht="12.75">
      <c r="A3901" s="8"/>
    </row>
    <row r="3902" ht="12.75">
      <c r="A3902" s="8"/>
    </row>
    <row r="3903" ht="12.75">
      <c r="A3903" s="8"/>
    </row>
    <row r="3904" ht="12.75">
      <c r="A3904" s="8"/>
    </row>
    <row r="3905" ht="12.75">
      <c r="A3905" s="8"/>
    </row>
    <row r="3906" ht="12.75">
      <c r="A3906" s="8"/>
    </row>
    <row r="3907" ht="12.75">
      <c r="A3907" s="8"/>
    </row>
    <row r="3908" ht="12.75">
      <c r="A3908" s="8"/>
    </row>
    <row r="3909" ht="12.75">
      <c r="A3909" s="8"/>
    </row>
    <row r="3910" ht="12.75">
      <c r="A3910" s="8"/>
    </row>
    <row r="3911" ht="12.75">
      <c r="A3911" s="8"/>
    </row>
    <row r="3912" ht="12.75">
      <c r="A3912" s="8"/>
    </row>
    <row r="3913" ht="12.75">
      <c r="A3913" s="8"/>
    </row>
    <row r="3914" ht="12.75">
      <c r="A3914" s="8"/>
    </row>
    <row r="3915" ht="12.75">
      <c r="A3915" s="8"/>
    </row>
    <row r="3916" ht="12.75">
      <c r="A3916" s="8"/>
    </row>
    <row r="3917" ht="12.75">
      <c r="A3917" s="8"/>
    </row>
    <row r="3918" ht="12.75">
      <c r="A3918" s="8"/>
    </row>
    <row r="3919" ht="12.75">
      <c r="A3919" s="8"/>
    </row>
    <row r="3920" ht="12.75">
      <c r="A3920" s="8"/>
    </row>
    <row r="3921" ht="12.75">
      <c r="A3921" s="8"/>
    </row>
    <row r="3922" ht="12.75">
      <c r="A3922" s="8"/>
    </row>
    <row r="3923" ht="12.75">
      <c r="A3923" s="8"/>
    </row>
    <row r="3924" ht="12.75">
      <c r="A3924" s="8"/>
    </row>
    <row r="3925" ht="12.75">
      <c r="A3925" s="8"/>
    </row>
    <row r="3926" ht="12.75">
      <c r="A3926" s="8"/>
    </row>
    <row r="3927" ht="12.75">
      <c r="A3927" s="8"/>
    </row>
    <row r="3928" ht="12.75">
      <c r="A3928" s="8"/>
    </row>
    <row r="3929" ht="12.75">
      <c r="A3929" s="8"/>
    </row>
    <row r="3930" ht="12.75">
      <c r="A3930" s="8"/>
    </row>
    <row r="3931" ht="12.75">
      <c r="A3931" s="8"/>
    </row>
    <row r="3932" ht="12.75">
      <c r="A3932" s="8"/>
    </row>
    <row r="3933" ht="12.75">
      <c r="A3933" s="8"/>
    </row>
    <row r="3934" ht="12.75">
      <c r="A3934" s="8"/>
    </row>
    <row r="3935" ht="12.75">
      <c r="A3935" s="8"/>
    </row>
    <row r="3936" ht="12.75">
      <c r="A3936" s="8"/>
    </row>
    <row r="3937" ht="12.75">
      <c r="A3937" s="8"/>
    </row>
    <row r="3938" ht="12.75">
      <c r="A3938" s="8"/>
    </row>
    <row r="3939" ht="12.75">
      <c r="A3939" s="8"/>
    </row>
    <row r="3940" ht="12.75">
      <c r="A3940" s="8"/>
    </row>
    <row r="3941" ht="12.75">
      <c r="A3941" s="8"/>
    </row>
    <row r="3942" ht="12.75">
      <c r="A3942" s="8"/>
    </row>
    <row r="3943" ht="12.75">
      <c r="A3943" s="8"/>
    </row>
    <row r="3944" ht="12.75">
      <c r="A3944" s="8"/>
    </row>
    <row r="3945" ht="12.75">
      <c r="A3945" s="8"/>
    </row>
    <row r="3946" ht="12.75">
      <c r="A3946" s="8"/>
    </row>
    <row r="3947" ht="12.75">
      <c r="A3947" s="8"/>
    </row>
    <row r="3948" ht="12.75">
      <c r="A3948" s="8"/>
    </row>
    <row r="3949" ht="12.75">
      <c r="A3949" s="8"/>
    </row>
    <row r="3950" ht="12.75">
      <c r="A3950" s="8"/>
    </row>
    <row r="3951" ht="12.75">
      <c r="A3951" s="8"/>
    </row>
    <row r="3952" ht="12.75">
      <c r="A3952" s="8"/>
    </row>
    <row r="3953" ht="12.75">
      <c r="A3953" s="8"/>
    </row>
    <row r="3954" ht="12.75">
      <c r="A3954" s="8"/>
    </row>
    <row r="3955" ht="12.75">
      <c r="A3955" s="8"/>
    </row>
    <row r="3956" ht="12.75">
      <c r="A3956" s="8"/>
    </row>
    <row r="3957" ht="12.75">
      <c r="A3957" s="8"/>
    </row>
    <row r="3958" ht="12.75">
      <c r="A3958" s="8"/>
    </row>
    <row r="3959" ht="12.75">
      <c r="A3959" s="8"/>
    </row>
    <row r="3960" ht="12.75">
      <c r="A3960" s="8"/>
    </row>
    <row r="3961" ht="12.75">
      <c r="A3961" s="8"/>
    </row>
    <row r="3962" ht="12.75">
      <c r="A3962" s="8"/>
    </row>
    <row r="3963" ht="12.75">
      <c r="A3963" s="8"/>
    </row>
    <row r="3964" ht="12.75">
      <c r="A3964" s="8"/>
    </row>
    <row r="3965" ht="12.75">
      <c r="A3965" s="8"/>
    </row>
    <row r="3966" ht="12.75">
      <c r="A3966" s="8"/>
    </row>
    <row r="3967" ht="12.75">
      <c r="A3967" s="8"/>
    </row>
    <row r="3968" ht="12.75">
      <c r="A3968" s="8"/>
    </row>
    <row r="3969" ht="12.75">
      <c r="A3969" s="8"/>
    </row>
    <row r="3970" ht="12.75">
      <c r="A3970" s="8"/>
    </row>
    <row r="3971" ht="12.75">
      <c r="A3971" s="8"/>
    </row>
    <row r="3972" ht="12.75">
      <c r="A3972" s="8"/>
    </row>
    <row r="3973" ht="12.75">
      <c r="A3973" s="8"/>
    </row>
    <row r="3974" ht="12.75">
      <c r="A3974" s="8"/>
    </row>
    <row r="3975" ht="12.75">
      <c r="A3975" s="8"/>
    </row>
    <row r="3976" ht="12.75">
      <c r="A3976" s="8"/>
    </row>
    <row r="3977" ht="12.75">
      <c r="A3977" s="8"/>
    </row>
    <row r="3978" ht="12.75">
      <c r="A3978" s="8"/>
    </row>
    <row r="3979" ht="12.75">
      <c r="A3979" s="8"/>
    </row>
    <row r="3980" ht="12.75">
      <c r="A3980" s="8"/>
    </row>
    <row r="3981" ht="12.75">
      <c r="A3981" s="8"/>
    </row>
    <row r="3982" ht="12.75">
      <c r="A3982" s="8"/>
    </row>
    <row r="3983" ht="12.75">
      <c r="A3983" s="8"/>
    </row>
    <row r="3984" ht="12.75">
      <c r="A3984" s="8"/>
    </row>
    <row r="3985" ht="12.75">
      <c r="A3985" s="8"/>
    </row>
    <row r="3986" ht="12.75">
      <c r="A3986" s="8"/>
    </row>
    <row r="3987" ht="12.75">
      <c r="A3987" s="8"/>
    </row>
    <row r="3988" ht="12.75">
      <c r="A3988" s="8"/>
    </row>
    <row r="3989" ht="12.75">
      <c r="A3989" s="8"/>
    </row>
    <row r="3990" ht="12.75">
      <c r="A3990" s="8"/>
    </row>
    <row r="3991" ht="12.75">
      <c r="A3991" s="8"/>
    </row>
    <row r="3992" ht="12.75">
      <c r="A3992" s="8"/>
    </row>
    <row r="3993" ht="12.75">
      <c r="A3993" s="8"/>
    </row>
    <row r="3994" ht="12.75">
      <c r="A3994" s="8"/>
    </row>
    <row r="3995" ht="12.75">
      <c r="A3995" s="8"/>
    </row>
    <row r="3996" ht="12.75">
      <c r="A3996" s="8"/>
    </row>
    <row r="3997" ht="12.75">
      <c r="A3997" s="8"/>
    </row>
    <row r="3998" ht="12.75">
      <c r="A3998" s="8"/>
    </row>
    <row r="3999" ht="12.75">
      <c r="A3999" s="8"/>
    </row>
    <row r="4000" ht="12.75">
      <c r="A4000" s="8"/>
    </row>
    <row r="4001" ht="12.75">
      <c r="A4001" s="8"/>
    </row>
    <row r="4002" ht="12.75">
      <c r="A4002" s="8"/>
    </row>
    <row r="4003" ht="12.75">
      <c r="A4003" s="8"/>
    </row>
    <row r="4004" ht="12.75">
      <c r="A4004" s="8"/>
    </row>
    <row r="4005" ht="12.75">
      <c r="A4005" s="8"/>
    </row>
    <row r="4006" ht="12.75">
      <c r="A4006" s="8"/>
    </row>
    <row r="4007" ht="12.75">
      <c r="A4007" s="8"/>
    </row>
    <row r="4008" ht="12.75">
      <c r="A4008" s="8"/>
    </row>
    <row r="4009" ht="12.75">
      <c r="A4009" s="8"/>
    </row>
    <row r="4010" ht="12.75">
      <c r="A4010" s="8"/>
    </row>
    <row r="4011" ht="12.75">
      <c r="A4011" s="8"/>
    </row>
    <row r="4012" ht="12.75">
      <c r="A4012" s="8"/>
    </row>
    <row r="4013" ht="12.75">
      <c r="A4013" s="8"/>
    </row>
    <row r="4014" ht="12.75">
      <c r="A4014" s="8"/>
    </row>
    <row r="4015" ht="12.75">
      <c r="A4015" s="8"/>
    </row>
    <row r="4016" ht="12.75">
      <c r="A4016" s="8"/>
    </row>
    <row r="4017" ht="12.75">
      <c r="A4017" s="8"/>
    </row>
    <row r="4018" ht="12.75">
      <c r="A4018" s="8"/>
    </row>
    <row r="4019" ht="12.75">
      <c r="A4019" s="8"/>
    </row>
    <row r="4020" ht="12.75">
      <c r="A4020" s="8"/>
    </row>
    <row r="4021" ht="12.75">
      <c r="A4021" s="8"/>
    </row>
    <row r="4022" ht="12.75">
      <c r="A4022" s="8"/>
    </row>
    <row r="4023" ht="12.75">
      <c r="A4023" s="8"/>
    </row>
    <row r="4024" ht="12.75">
      <c r="A4024" s="8"/>
    </row>
    <row r="4025" ht="12.75">
      <c r="A4025" s="8"/>
    </row>
    <row r="4026" ht="12.75">
      <c r="A4026" s="8"/>
    </row>
    <row r="4027" ht="12.75">
      <c r="A4027" s="8"/>
    </row>
    <row r="4028" ht="12.75">
      <c r="A4028" s="8"/>
    </row>
    <row r="4029" ht="12.75">
      <c r="A4029" s="8"/>
    </row>
    <row r="4030" ht="12.75">
      <c r="A4030" s="8"/>
    </row>
    <row r="4031" ht="12.75">
      <c r="A4031" s="8"/>
    </row>
    <row r="4032" ht="12.75">
      <c r="A4032" s="8"/>
    </row>
    <row r="4033" ht="12.75">
      <c r="A4033" s="8"/>
    </row>
    <row r="4034" ht="12.75">
      <c r="A4034" s="8"/>
    </row>
    <row r="4035" ht="12.75">
      <c r="A4035" s="8"/>
    </row>
    <row r="4036" ht="12.75">
      <c r="A4036" s="8"/>
    </row>
    <row r="4037" ht="12.75">
      <c r="A4037" s="8"/>
    </row>
    <row r="4038" ht="12.75">
      <c r="A4038" s="8"/>
    </row>
    <row r="4039" ht="12.75">
      <c r="A4039" s="8"/>
    </row>
    <row r="4040" ht="12.75">
      <c r="A4040" s="8"/>
    </row>
    <row r="4041" ht="12.75">
      <c r="A4041" s="8"/>
    </row>
    <row r="4042" ht="12.75">
      <c r="A4042" s="8"/>
    </row>
    <row r="4043" ht="12.75">
      <c r="A4043" s="8"/>
    </row>
    <row r="4044" ht="12.75">
      <c r="A4044" s="8"/>
    </row>
    <row r="4045" ht="12.75">
      <c r="A4045" s="8"/>
    </row>
    <row r="4046" ht="12.75">
      <c r="A4046" s="8"/>
    </row>
    <row r="4047" ht="12.75">
      <c r="A4047" s="8"/>
    </row>
    <row r="4048" ht="12.75">
      <c r="A4048" s="8"/>
    </row>
    <row r="4049" ht="12.75">
      <c r="A4049" s="8"/>
    </row>
    <row r="4050" ht="12.75">
      <c r="A4050" s="8"/>
    </row>
    <row r="4051" ht="12.75">
      <c r="A4051" s="8"/>
    </row>
    <row r="4052" ht="12.75">
      <c r="A4052" s="8"/>
    </row>
    <row r="4053" ht="12.75">
      <c r="A4053" s="8"/>
    </row>
    <row r="4054" ht="12.75">
      <c r="A4054" s="8"/>
    </row>
    <row r="4055" ht="12.75">
      <c r="A4055" s="8"/>
    </row>
    <row r="4056" ht="12.75">
      <c r="A4056" s="8"/>
    </row>
    <row r="4057" ht="12.75">
      <c r="A4057" s="8"/>
    </row>
    <row r="4058" ht="12.75">
      <c r="A4058" s="8"/>
    </row>
    <row r="4059" ht="12.75">
      <c r="A4059" s="8"/>
    </row>
    <row r="4060" ht="12.75">
      <c r="A4060" s="8"/>
    </row>
    <row r="4061" ht="12.75">
      <c r="A4061" s="8"/>
    </row>
    <row r="4062" ht="12.75">
      <c r="A4062" s="8"/>
    </row>
    <row r="4063" ht="12.75">
      <c r="A4063" s="8"/>
    </row>
  </sheetData>
  <mergeCells count="2">
    <mergeCell ref="S5:X5"/>
    <mergeCell ref="S4:X4"/>
  </mergeCells>
  <printOptions horizontalCentered="1"/>
  <pageMargins left="0.75" right="0.75" top="1" bottom="1" header="0.5" footer="0.5"/>
  <pageSetup fitToHeight="12" horizontalDpi="300" verticalDpi="300" orientation="portrait" scale="72" r:id="rId3"/>
  <headerFooter alignWithMargins="0">
    <oddHeader>&amp;LSBBSA 2005/2006 Season Observations/Status Log</oddHeader>
  </headerFooter>
  <rowBreaks count="11" manualBreakCount="11">
    <brk id="37" max="255" man="1"/>
    <brk id="67" max="255" man="1"/>
    <brk id="98" max="255" man="1"/>
    <brk id="129" max="255" man="1"/>
    <brk id="157" max="255" man="1"/>
    <brk id="188" max="255" man="1"/>
    <brk id="218" max="255" man="1"/>
    <brk id="249" max="255" man="1"/>
    <brk id="279" max="255" man="1"/>
    <brk id="310" max="255" man="1"/>
    <brk id="341" max="255" man="1"/>
  </rowBreaks>
  <legacyDrawing r:id="rId2"/>
</worksheet>
</file>

<file path=xl/worksheets/sheet2.xml><?xml version="1.0" encoding="utf-8"?>
<worksheet xmlns="http://schemas.openxmlformats.org/spreadsheetml/2006/main" xmlns:r="http://schemas.openxmlformats.org/officeDocument/2006/relationships">
  <dimension ref="A1:AB4063"/>
  <sheetViews>
    <sheetView workbookViewId="0" topLeftCell="A1">
      <selection activeCell="A1" sqref="A1"/>
    </sheetView>
  </sheetViews>
  <sheetFormatPr defaultColWidth="9.140625" defaultRowHeight="12.75"/>
  <cols>
    <col min="1" max="1" width="6.8515625" style="2" customWidth="1"/>
    <col min="2" max="3" width="5.28125" style="2" customWidth="1"/>
    <col min="4" max="4" width="5.28125" style="22" customWidth="1"/>
    <col min="5" max="6" width="5.28125" style="13" customWidth="1"/>
    <col min="7" max="7" width="5.28125" style="2" customWidth="1"/>
    <col min="8" max="26" width="5.28125" style="13" customWidth="1"/>
    <col min="27" max="27" width="5.140625" style="39" customWidth="1"/>
    <col min="28" max="28" width="6.7109375" style="0" customWidth="1"/>
  </cols>
  <sheetData>
    <row r="1" spans="1:4" ht="12.75">
      <c r="A1" s="7" t="s">
        <v>65</v>
      </c>
      <c r="D1" s="2"/>
    </row>
    <row r="2" spans="1:4" ht="12.75">
      <c r="A2" s="7" t="s">
        <v>32</v>
      </c>
      <c r="D2" s="2"/>
    </row>
    <row r="3" ht="12.75">
      <c r="D3" s="2"/>
    </row>
    <row r="4" spans="2:26" ht="15.75">
      <c r="B4" s="11"/>
      <c r="C4" s="42" t="s">
        <v>17</v>
      </c>
      <c r="D4" s="12"/>
      <c r="E4" s="46" t="s">
        <v>11</v>
      </c>
      <c r="F4" s="45"/>
      <c r="G4" s="45"/>
      <c r="H4" s="45"/>
      <c r="I4" s="45"/>
      <c r="J4" s="45"/>
      <c r="K4" s="45"/>
      <c r="L4" s="45"/>
      <c r="M4" s="45"/>
      <c r="N4" s="45"/>
      <c r="O4" s="45"/>
      <c r="P4" s="62" t="s">
        <v>37</v>
      </c>
      <c r="Q4" s="63"/>
      <c r="R4" s="63"/>
      <c r="S4" s="63"/>
      <c r="T4" s="63"/>
      <c r="U4" s="63"/>
      <c r="V4" s="63"/>
      <c r="W4" s="63"/>
      <c r="X4" s="63"/>
      <c r="Y4" s="63"/>
      <c r="Z4" s="64"/>
    </row>
    <row r="5" spans="2:26" ht="12.75">
      <c r="B5" s="30"/>
      <c r="C5" s="22"/>
      <c r="D5" s="35"/>
      <c r="E5" s="19"/>
      <c r="F5" s="37"/>
      <c r="G5" s="19"/>
      <c r="H5" s="19"/>
      <c r="I5" s="19"/>
      <c r="J5" s="19"/>
      <c r="K5" s="19"/>
      <c r="L5" s="19"/>
      <c r="M5" s="19"/>
      <c r="N5" s="19"/>
      <c r="O5" s="37"/>
      <c r="P5" s="60" t="s">
        <v>25</v>
      </c>
      <c r="Q5" s="60"/>
      <c r="R5" s="60"/>
      <c r="S5" s="60"/>
      <c r="T5" s="61"/>
      <c r="U5" s="55" t="s">
        <v>36</v>
      </c>
      <c r="V5" s="56"/>
      <c r="W5" s="56"/>
      <c r="X5" s="56"/>
      <c r="Y5" s="56"/>
      <c r="Z5" s="57"/>
    </row>
    <row r="6" spans="1:28" ht="144" customHeight="1" thickBot="1">
      <c r="A6" s="3" t="s">
        <v>16</v>
      </c>
      <c r="B6" s="5" t="s">
        <v>5</v>
      </c>
      <c r="C6" s="4" t="s">
        <v>20</v>
      </c>
      <c r="D6" s="6" t="s">
        <v>18</v>
      </c>
      <c r="E6" s="18" t="s">
        <v>10</v>
      </c>
      <c r="F6" s="34" t="s">
        <v>19</v>
      </c>
      <c r="G6" s="4" t="s">
        <v>33</v>
      </c>
      <c r="H6" s="14" t="s">
        <v>1</v>
      </c>
      <c r="I6" s="14" t="s">
        <v>2</v>
      </c>
      <c r="J6" s="14" t="s">
        <v>3</v>
      </c>
      <c r="K6" s="14" t="s">
        <v>4</v>
      </c>
      <c r="L6" s="14" t="s">
        <v>7</v>
      </c>
      <c r="M6" s="14" t="s">
        <v>8</v>
      </c>
      <c r="N6" s="14" t="s">
        <v>9</v>
      </c>
      <c r="O6" s="15" t="s">
        <v>6</v>
      </c>
      <c r="P6" s="14" t="s">
        <v>21</v>
      </c>
      <c r="Q6" s="14" t="s">
        <v>22</v>
      </c>
      <c r="R6" s="14" t="s">
        <v>12</v>
      </c>
      <c r="S6" s="14" t="s">
        <v>23</v>
      </c>
      <c r="T6" s="15" t="s">
        <v>24</v>
      </c>
      <c r="U6" s="14" t="s">
        <v>29</v>
      </c>
      <c r="V6" s="14" t="s">
        <v>28</v>
      </c>
      <c r="W6" s="14" t="s">
        <v>26</v>
      </c>
      <c r="X6" s="14" t="s">
        <v>13</v>
      </c>
      <c r="Y6" s="14" t="s">
        <v>14</v>
      </c>
      <c r="Z6" s="15" t="s">
        <v>15</v>
      </c>
      <c r="AA6" s="40"/>
      <c r="AB6" s="1"/>
    </row>
    <row r="7" spans="1:26" ht="12.75">
      <c r="A7" s="8">
        <v>39722</v>
      </c>
      <c r="B7" s="2">
        <v>275</v>
      </c>
      <c r="D7" s="9">
        <v>0</v>
      </c>
      <c r="E7" s="13">
        <v>0</v>
      </c>
      <c r="F7" s="33"/>
      <c r="O7" s="16"/>
      <c r="P7" s="19">
        <f>(E7-0)*-1</f>
        <v>0</v>
      </c>
      <c r="Q7" s="19">
        <f>(0.1-E7)</f>
        <v>0.1</v>
      </c>
      <c r="R7" s="19">
        <f>0.2-E7</f>
        <v>0.2</v>
      </c>
      <c r="S7" s="19">
        <f>0.3-E7</f>
        <v>0.3</v>
      </c>
      <c r="T7" s="17">
        <f>0.4-E7</f>
        <v>0.4</v>
      </c>
      <c r="U7" s="19">
        <f aca="true" t="shared" si="0" ref="U7:U70">9.8-E7</f>
        <v>9.8</v>
      </c>
      <c r="V7" s="19">
        <f aca="true" t="shared" si="1" ref="V7:V70">8.7-E7</f>
        <v>8.7</v>
      </c>
      <c r="W7" s="21">
        <f aca="true" t="shared" si="2" ref="W7:W70">3.53-E7</f>
        <v>3.53</v>
      </c>
      <c r="X7" s="13">
        <f aca="true" t="shared" si="3" ref="X7:X70">3.55-E7</f>
        <v>3.55</v>
      </c>
      <c r="Y7" s="13">
        <f aca="true" t="shared" si="4" ref="Y7:Y70">4-E7</f>
        <v>4</v>
      </c>
      <c r="Z7" s="17">
        <f aca="true" t="shared" si="5" ref="Z7:Z70">3.8-E7</f>
        <v>3.8</v>
      </c>
    </row>
    <row r="8" spans="1:26" ht="12.75">
      <c r="A8" s="8">
        <v>39723</v>
      </c>
      <c r="B8" s="2">
        <v>276</v>
      </c>
      <c r="D8" s="10">
        <v>0</v>
      </c>
      <c r="E8" s="13">
        <v>0</v>
      </c>
      <c r="F8" s="33"/>
      <c r="O8" s="17"/>
      <c r="P8" s="19">
        <f aca="true" t="shared" si="6" ref="P8:P71">(E8-0)*-1</f>
        <v>0</v>
      </c>
      <c r="Q8" s="19">
        <f aca="true" t="shared" si="7" ref="Q8:Q71">(0.1-E8)</f>
        <v>0.1</v>
      </c>
      <c r="R8" s="19">
        <f aca="true" t="shared" si="8" ref="R8:R71">0.2-E8</f>
        <v>0.2</v>
      </c>
      <c r="S8" s="19">
        <f aca="true" t="shared" si="9" ref="S8:S71">0.3-E8</f>
        <v>0.3</v>
      </c>
      <c r="T8" s="17">
        <f aca="true" t="shared" si="10" ref="T8:T71">0.4-E8</f>
        <v>0.4</v>
      </c>
      <c r="U8" s="19">
        <f t="shared" si="0"/>
        <v>9.8</v>
      </c>
      <c r="V8" s="19">
        <f t="shared" si="1"/>
        <v>8.7</v>
      </c>
      <c r="W8" s="21">
        <f t="shared" si="2"/>
        <v>3.53</v>
      </c>
      <c r="X8" s="13">
        <f t="shared" si="3"/>
        <v>3.55</v>
      </c>
      <c r="Y8" s="13">
        <f t="shared" si="4"/>
        <v>4</v>
      </c>
      <c r="Z8" s="17">
        <f t="shared" si="5"/>
        <v>3.8</v>
      </c>
    </row>
    <row r="9" spans="1:26" ht="12.75">
      <c r="A9" s="8">
        <v>39724</v>
      </c>
      <c r="B9" s="2">
        <v>277</v>
      </c>
      <c r="D9" s="10">
        <v>0</v>
      </c>
      <c r="E9" s="13">
        <v>0</v>
      </c>
      <c r="F9" s="33"/>
      <c r="O9" s="17"/>
      <c r="P9" s="19">
        <f t="shared" si="6"/>
        <v>0</v>
      </c>
      <c r="Q9" s="19">
        <f t="shared" si="7"/>
        <v>0.1</v>
      </c>
      <c r="R9" s="19">
        <f t="shared" si="8"/>
        <v>0.2</v>
      </c>
      <c r="S9" s="19">
        <f t="shared" si="9"/>
        <v>0.3</v>
      </c>
      <c r="T9" s="17">
        <f t="shared" si="10"/>
        <v>0.4</v>
      </c>
      <c r="U9" s="19">
        <f t="shared" si="0"/>
        <v>9.8</v>
      </c>
      <c r="V9" s="19">
        <f t="shared" si="1"/>
        <v>8.7</v>
      </c>
      <c r="W9" s="21">
        <f t="shared" si="2"/>
        <v>3.53</v>
      </c>
      <c r="X9" s="13">
        <f t="shared" si="3"/>
        <v>3.55</v>
      </c>
      <c r="Y9" s="13">
        <f t="shared" si="4"/>
        <v>4</v>
      </c>
      <c r="Z9" s="17">
        <f t="shared" si="5"/>
        <v>3.8</v>
      </c>
    </row>
    <row r="10" spans="1:26" ht="12.75">
      <c r="A10" s="8">
        <v>39725</v>
      </c>
      <c r="B10" s="2">
        <v>278</v>
      </c>
      <c r="D10" s="10">
        <v>9</v>
      </c>
      <c r="E10" s="13">
        <v>0</v>
      </c>
      <c r="F10" s="33"/>
      <c r="O10" s="17"/>
      <c r="P10" s="19">
        <f t="shared" si="6"/>
        <v>0</v>
      </c>
      <c r="Q10" s="19">
        <f t="shared" si="7"/>
        <v>0.1</v>
      </c>
      <c r="R10" s="19">
        <f t="shared" si="8"/>
        <v>0.2</v>
      </c>
      <c r="S10" s="19">
        <f t="shared" si="9"/>
        <v>0.3</v>
      </c>
      <c r="T10" s="17">
        <f t="shared" si="10"/>
        <v>0.4</v>
      </c>
      <c r="U10" s="19">
        <f t="shared" si="0"/>
        <v>9.8</v>
      </c>
      <c r="V10" s="19">
        <f t="shared" si="1"/>
        <v>8.7</v>
      </c>
      <c r="W10" s="21">
        <f t="shared" si="2"/>
        <v>3.53</v>
      </c>
      <c r="X10" s="13">
        <f t="shared" si="3"/>
        <v>3.55</v>
      </c>
      <c r="Y10" s="13">
        <f t="shared" si="4"/>
        <v>4</v>
      </c>
      <c r="Z10" s="17">
        <f t="shared" si="5"/>
        <v>3.8</v>
      </c>
    </row>
    <row r="11" spans="1:26" ht="12.75">
      <c r="A11" s="8">
        <v>39726</v>
      </c>
      <c r="B11" s="2">
        <v>279</v>
      </c>
      <c r="D11" s="10">
        <v>10</v>
      </c>
      <c r="E11" s="13">
        <v>0.11</v>
      </c>
      <c r="F11" s="33"/>
      <c r="O11" s="17"/>
      <c r="P11" s="19">
        <f t="shared" si="6"/>
        <v>-0.11</v>
      </c>
      <c r="Q11" s="19">
        <f t="shared" si="7"/>
        <v>-0.009999999999999995</v>
      </c>
      <c r="R11" s="19">
        <f t="shared" si="8"/>
        <v>0.09000000000000001</v>
      </c>
      <c r="S11" s="19">
        <f t="shared" si="9"/>
        <v>0.19</v>
      </c>
      <c r="T11" s="17">
        <f t="shared" si="10"/>
        <v>0.29000000000000004</v>
      </c>
      <c r="U11" s="19">
        <f t="shared" si="0"/>
        <v>9.690000000000001</v>
      </c>
      <c r="V11" s="19">
        <f t="shared" si="1"/>
        <v>8.59</v>
      </c>
      <c r="W11" s="21">
        <f t="shared" si="2"/>
        <v>3.42</v>
      </c>
      <c r="X11" s="13">
        <f t="shared" si="3"/>
        <v>3.44</v>
      </c>
      <c r="Y11" s="13">
        <f t="shared" si="4"/>
        <v>3.89</v>
      </c>
      <c r="Z11" s="17">
        <f t="shared" si="5"/>
        <v>3.69</v>
      </c>
    </row>
    <row r="12" spans="1:26" ht="12.75">
      <c r="A12" s="8">
        <v>39727</v>
      </c>
      <c r="B12" s="2">
        <v>280</v>
      </c>
      <c r="D12" s="10">
        <v>2</v>
      </c>
      <c r="E12" s="13">
        <v>0.06</v>
      </c>
      <c r="F12" s="33"/>
      <c r="O12" s="17"/>
      <c r="P12" s="19">
        <f t="shared" si="6"/>
        <v>-0.06</v>
      </c>
      <c r="Q12" s="19">
        <f t="shared" si="7"/>
        <v>0.04000000000000001</v>
      </c>
      <c r="R12" s="19">
        <f t="shared" si="8"/>
        <v>0.14</v>
      </c>
      <c r="S12" s="19">
        <f t="shared" si="9"/>
        <v>0.24</v>
      </c>
      <c r="T12" s="17">
        <f t="shared" si="10"/>
        <v>0.34</v>
      </c>
      <c r="U12" s="19">
        <f t="shared" si="0"/>
        <v>9.74</v>
      </c>
      <c r="V12" s="19">
        <f t="shared" si="1"/>
        <v>8.639999999999999</v>
      </c>
      <c r="W12" s="21">
        <f t="shared" si="2"/>
        <v>3.4699999999999998</v>
      </c>
      <c r="X12" s="13">
        <f t="shared" si="3"/>
        <v>3.4899999999999998</v>
      </c>
      <c r="Y12" s="13">
        <f t="shared" si="4"/>
        <v>3.94</v>
      </c>
      <c r="Z12" s="17">
        <f t="shared" si="5"/>
        <v>3.7399999999999998</v>
      </c>
    </row>
    <row r="13" spans="1:26" ht="12.75">
      <c r="A13" s="8">
        <v>39728</v>
      </c>
      <c r="B13" s="2">
        <v>281</v>
      </c>
      <c r="D13" s="10">
        <v>0</v>
      </c>
      <c r="E13" s="13">
        <v>0.03</v>
      </c>
      <c r="F13" s="33"/>
      <c r="O13" s="17"/>
      <c r="P13" s="19">
        <f t="shared" si="6"/>
        <v>-0.03</v>
      </c>
      <c r="Q13" s="19">
        <f t="shared" si="7"/>
        <v>0.07</v>
      </c>
      <c r="R13" s="19">
        <f t="shared" si="8"/>
        <v>0.17</v>
      </c>
      <c r="S13" s="19">
        <f t="shared" si="9"/>
        <v>0.27</v>
      </c>
      <c r="T13" s="17">
        <f t="shared" si="10"/>
        <v>0.37</v>
      </c>
      <c r="U13" s="19">
        <f t="shared" si="0"/>
        <v>9.770000000000001</v>
      </c>
      <c r="V13" s="19">
        <f t="shared" si="1"/>
        <v>8.67</v>
      </c>
      <c r="W13" s="21">
        <f t="shared" si="2"/>
        <v>3.5</v>
      </c>
      <c r="X13" s="13">
        <f t="shared" si="3"/>
        <v>3.52</v>
      </c>
      <c r="Y13" s="13">
        <f t="shared" si="4"/>
        <v>3.97</v>
      </c>
      <c r="Z13" s="17">
        <f t="shared" si="5"/>
        <v>3.77</v>
      </c>
    </row>
    <row r="14" spans="1:26" ht="12.75">
      <c r="A14" s="8">
        <v>39729</v>
      </c>
      <c r="B14" s="2">
        <v>282</v>
      </c>
      <c r="D14" s="10">
        <v>0</v>
      </c>
      <c r="E14" s="13">
        <v>0</v>
      </c>
      <c r="F14" s="33"/>
      <c r="O14" s="17"/>
      <c r="P14" s="19">
        <f t="shared" si="6"/>
        <v>0</v>
      </c>
      <c r="Q14" s="19">
        <f t="shared" si="7"/>
        <v>0.1</v>
      </c>
      <c r="R14" s="19">
        <f t="shared" si="8"/>
        <v>0.2</v>
      </c>
      <c r="S14" s="19">
        <f t="shared" si="9"/>
        <v>0.3</v>
      </c>
      <c r="T14" s="17">
        <f t="shared" si="10"/>
        <v>0.4</v>
      </c>
      <c r="U14" s="19">
        <f t="shared" si="0"/>
        <v>9.8</v>
      </c>
      <c r="V14" s="19">
        <f t="shared" si="1"/>
        <v>8.7</v>
      </c>
      <c r="W14" s="21">
        <f t="shared" si="2"/>
        <v>3.53</v>
      </c>
      <c r="X14" s="13">
        <f t="shared" si="3"/>
        <v>3.55</v>
      </c>
      <c r="Y14" s="13">
        <f t="shared" si="4"/>
        <v>4</v>
      </c>
      <c r="Z14" s="17">
        <f t="shared" si="5"/>
        <v>3.8</v>
      </c>
    </row>
    <row r="15" spans="1:26" ht="12.75">
      <c r="A15" s="8">
        <v>39730</v>
      </c>
      <c r="B15" s="2">
        <v>283</v>
      </c>
      <c r="D15" s="10">
        <v>0</v>
      </c>
      <c r="E15" s="13">
        <v>0</v>
      </c>
      <c r="F15" s="33"/>
      <c r="O15" s="17"/>
      <c r="P15" s="19">
        <f t="shared" si="6"/>
        <v>0</v>
      </c>
      <c r="Q15" s="19">
        <f t="shared" si="7"/>
        <v>0.1</v>
      </c>
      <c r="R15" s="19">
        <f t="shared" si="8"/>
        <v>0.2</v>
      </c>
      <c r="S15" s="19">
        <f t="shared" si="9"/>
        <v>0.3</v>
      </c>
      <c r="T15" s="17">
        <f t="shared" si="10"/>
        <v>0.4</v>
      </c>
      <c r="U15" s="19">
        <f t="shared" si="0"/>
        <v>9.8</v>
      </c>
      <c r="V15" s="19">
        <f t="shared" si="1"/>
        <v>8.7</v>
      </c>
      <c r="W15" s="21">
        <f t="shared" si="2"/>
        <v>3.53</v>
      </c>
      <c r="X15" s="13">
        <f t="shared" si="3"/>
        <v>3.55</v>
      </c>
      <c r="Y15" s="13">
        <f t="shared" si="4"/>
        <v>4</v>
      </c>
      <c r="Z15" s="17">
        <f t="shared" si="5"/>
        <v>3.8</v>
      </c>
    </row>
    <row r="16" spans="1:26" ht="12.75">
      <c r="A16" s="8">
        <v>39731</v>
      </c>
      <c r="B16" s="2">
        <v>284</v>
      </c>
      <c r="D16" s="10">
        <v>0</v>
      </c>
      <c r="E16" s="13">
        <v>0</v>
      </c>
      <c r="F16" s="33"/>
      <c r="O16" s="17"/>
      <c r="P16" s="19">
        <f t="shared" si="6"/>
        <v>0</v>
      </c>
      <c r="Q16" s="19">
        <f t="shared" si="7"/>
        <v>0.1</v>
      </c>
      <c r="R16" s="19">
        <f t="shared" si="8"/>
        <v>0.2</v>
      </c>
      <c r="S16" s="19">
        <f t="shared" si="9"/>
        <v>0.3</v>
      </c>
      <c r="T16" s="17">
        <f t="shared" si="10"/>
        <v>0.4</v>
      </c>
      <c r="U16" s="19">
        <f t="shared" si="0"/>
        <v>9.8</v>
      </c>
      <c r="V16" s="19">
        <f t="shared" si="1"/>
        <v>8.7</v>
      </c>
      <c r="W16" s="21">
        <f t="shared" si="2"/>
        <v>3.53</v>
      </c>
      <c r="X16" s="13">
        <f t="shared" si="3"/>
        <v>3.55</v>
      </c>
      <c r="Y16" s="13">
        <f t="shared" si="4"/>
        <v>4</v>
      </c>
      <c r="Z16" s="17">
        <f t="shared" si="5"/>
        <v>3.8</v>
      </c>
    </row>
    <row r="17" spans="1:26" ht="12.75">
      <c r="A17" s="8">
        <v>39732</v>
      </c>
      <c r="B17" s="2">
        <v>285</v>
      </c>
      <c r="C17" s="2">
        <v>1</v>
      </c>
      <c r="D17" s="10">
        <v>42</v>
      </c>
      <c r="E17" s="13">
        <v>0.11</v>
      </c>
      <c r="F17" s="33"/>
      <c r="O17" s="17"/>
      <c r="P17" s="19">
        <f t="shared" si="6"/>
        <v>-0.11</v>
      </c>
      <c r="Q17" s="19">
        <f t="shared" si="7"/>
        <v>-0.009999999999999995</v>
      </c>
      <c r="R17" s="19">
        <f t="shared" si="8"/>
        <v>0.09000000000000001</v>
      </c>
      <c r="S17" s="19">
        <f t="shared" si="9"/>
        <v>0.19</v>
      </c>
      <c r="T17" s="17">
        <f t="shared" si="10"/>
        <v>0.29000000000000004</v>
      </c>
      <c r="U17" s="19">
        <f t="shared" si="0"/>
        <v>9.690000000000001</v>
      </c>
      <c r="V17" s="19">
        <f t="shared" si="1"/>
        <v>8.59</v>
      </c>
      <c r="W17" s="21">
        <f t="shared" si="2"/>
        <v>3.42</v>
      </c>
      <c r="X17" s="13">
        <f t="shared" si="3"/>
        <v>3.44</v>
      </c>
      <c r="Y17" s="13">
        <f t="shared" si="4"/>
        <v>3.89</v>
      </c>
      <c r="Z17" s="17">
        <f t="shared" si="5"/>
        <v>3.69</v>
      </c>
    </row>
    <row r="18" spans="1:26" ht="12.75">
      <c r="A18" s="8">
        <v>39733</v>
      </c>
      <c r="B18" s="2">
        <v>286</v>
      </c>
      <c r="D18" s="10">
        <v>2</v>
      </c>
      <c r="E18" s="13">
        <v>0.09</v>
      </c>
      <c r="F18" s="33"/>
      <c r="O18" s="17"/>
      <c r="P18" s="19">
        <f t="shared" si="6"/>
        <v>-0.09</v>
      </c>
      <c r="Q18" s="19">
        <f t="shared" si="7"/>
        <v>0.010000000000000009</v>
      </c>
      <c r="R18" s="19">
        <f t="shared" si="8"/>
        <v>0.11000000000000001</v>
      </c>
      <c r="S18" s="19">
        <f t="shared" si="9"/>
        <v>0.21</v>
      </c>
      <c r="T18" s="17">
        <f t="shared" si="10"/>
        <v>0.31000000000000005</v>
      </c>
      <c r="U18" s="19">
        <f t="shared" si="0"/>
        <v>9.71</v>
      </c>
      <c r="V18" s="19">
        <f t="shared" si="1"/>
        <v>8.61</v>
      </c>
      <c r="W18" s="21">
        <f t="shared" si="2"/>
        <v>3.44</v>
      </c>
      <c r="X18" s="13">
        <f t="shared" si="3"/>
        <v>3.46</v>
      </c>
      <c r="Y18" s="13">
        <f t="shared" si="4"/>
        <v>3.91</v>
      </c>
      <c r="Z18" s="17">
        <f t="shared" si="5"/>
        <v>3.71</v>
      </c>
    </row>
    <row r="19" spans="1:26" ht="12.75">
      <c r="A19" s="8">
        <v>39734</v>
      </c>
      <c r="B19" s="2">
        <v>287</v>
      </c>
      <c r="D19" s="10">
        <v>0</v>
      </c>
      <c r="E19" s="13">
        <v>0.1</v>
      </c>
      <c r="F19" s="33"/>
      <c r="O19" s="17"/>
      <c r="P19" s="19">
        <f t="shared" si="6"/>
        <v>-0.1</v>
      </c>
      <c r="Q19" s="19">
        <f t="shared" si="7"/>
        <v>0</v>
      </c>
      <c r="R19" s="19">
        <f t="shared" si="8"/>
        <v>0.1</v>
      </c>
      <c r="S19" s="19">
        <f t="shared" si="9"/>
        <v>0.19999999999999998</v>
      </c>
      <c r="T19" s="17">
        <f t="shared" si="10"/>
        <v>0.30000000000000004</v>
      </c>
      <c r="U19" s="19">
        <f t="shared" si="0"/>
        <v>9.700000000000001</v>
      </c>
      <c r="V19" s="19">
        <f t="shared" si="1"/>
        <v>8.6</v>
      </c>
      <c r="W19" s="21">
        <f t="shared" si="2"/>
        <v>3.4299999999999997</v>
      </c>
      <c r="X19" s="13">
        <f t="shared" si="3"/>
        <v>3.4499999999999997</v>
      </c>
      <c r="Y19" s="13">
        <f t="shared" si="4"/>
        <v>3.9</v>
      </c>
      <c r="Z19" s="17">
        <f t="shared" si="5"/>
        <v>3.6999999999999997</v>
      </c>
    </row>
    <row r="20" spans="1:26" ht="12.75">
      <c r="A20" s="8">
        <v>39735</v>
      </c>
      <c r="B20" s="2">
        <v>288</v>
      </c>
      <c r="D20" s="10">
        <v>3</v>
      </c>
      <c r="E20" s="13">
        <v>0.1</v>
      </c>
      <c r="F20" s="33"/>
      <c r="O20" s="17"/>
      <c r="P20" s="19">
        <f t="shared" si="6"/>
        <v>-0.1</v>
      </c>
      <c r="Q20" s="19">
        <f t="shared" si="7"/>
        <v>0</v>
      </c>
      <c r="R20" s="19">
        <f t="shared" si="8"/>
        <v>0.1</v>
      </c>
      <c r="S20" s="19">
        <f t="shared" si="9"/>
        <v>0.19999999999999998</v>
      </c>
      <c r="T20" s="17">
        <f t="shared" si="10"/>
        <v>0.30000000000000004</v>
      </c>
      <c r="U20" s="19">
        <f t="shared" si="0"/>
        <v>9.700000000000001</v>
      </c>
      <c r="V20" s="19">
        <f t="shared" si="1"/>
        <v>8.6</v>
      </c>
      <c r="W20" s="21">
        <f t="shared" si="2"/>
        <v>3.4299999999999997</v>
      </c>
      <c r="X20" s="13">
        <f t="shared" si="3"/>
        <v>3.4499999999999997</v>
      </c>
      <c r="Y20" s="13">
        <f t="shared" si="4"/>
        <v>3.9</v>
      </c>
      <c r="Z20" s="17">
        <f t="shared" si="5"/>
        <v>3.6999999999999997</v>
      </c>
    </row>
    <row r="21" spans="1:26" ht="12.75">
      <c r="A21" s="8">
        <v>39736</v>
      </c>
      <c r="B21" s="2">
        <v>289</v>
      </c>
      <c r="D21" s="10">
        <v>0</v>
      </c>
      <c r="E21" s="13">
        <v>0.12</v>
      </c>
      <c r="F21" s="33"/>
      <c r="O21" s="17"/>
      <c r="P21" s="19">
        <f t="shared" si="6"/>
        <v>-0.12</v>
      </c>
      <c r="Q21" s="19">
        <f t="shared" si="7"/>
        <v>-0.01999999999999999</v>
      </c>
      <c r="R21" s="19">
        <f t="shared" si="8"/>
        <v>0.08000000000000002</v>
      </c>
      <c r="S21" s="19">
        <f t="shared" si="9"/>
        <v>0.18</v>
      </c>
      <c r="T21" s="17">
        <f t="shared" si="10"/>
        <v>0.28</v>
      </c>
      <c r="U21" s="19">
        <f t="shared" si="0"/>
        <v>9.680000000000001</v>
      </c>
      <c r="V21" s="19">
        <f t="shared" si="1"/>
        <v>8.58</v>
      </c>
      <c r="W21" s="21">
        <f t="shared" si="2"/>
        <v>3.4099999999999997</v>
      </c>
      <c r="X21" s="13">
        <f t="shared" si="3"/>
        <v>3.4299999999999997</v>
      </c>
      <c r="Y21" s="13">
        <f t="shared" si="4"/>
        <v>3.88</v>
      </c>
      <c r="Z21" s="17">
        <f t="shared" si="5"/>
        <v>3.6799999999999997</v>
      </c>
    </row>
    <row r="22" spans="1:26" ht="12.75">
      <c r="A22" s="8">
        <v>39737</v>
      </c>
      <c r="B22" s="2">
        <v>290</v>
      </c>
      <c r="D22" s="10">
        <v>0</v>
      </c>
      <c r="E22" s="13">
        <v>0.07</v>
      </c>
      <c r="F22" s="33"/>
      <c r="O22" s="17"/>
      <c r="P22" s="19">
        <f t="shared" si="6"/>
        <v>-0.07</v>
      </c>
      <c r="Q22" s="19">
        <f t="shared" si="7"/>
        <v>0.03</v>
      </c>
      <c r="R22" s="19">
        <f t="shared" si="8"/>
        <v>0.13</v>
      </c>
      <c r="S22" s="19">
        <f t="shared" si="9"/>
        <v>0.22999999999999998</v>
      </c>
      <c r="T22" s="17">
        <f t="shared" si="10"/>
        <v>0.33</v>
      </c>
      <c r="U22" s="19">
        <f t="shared" si="0"/>
        <v>9.73</v>
      </c>
      <c r="V22" s="19">
        <f t="shared" si="1"/>
        <v>8.629999999999999</v>
      </c>
      <c r="W22" s="21">
        <f t="shared" si="2"/>
        <v>3.46</v>
      </c>
      <c r="X22" s="13">
        <f t="shared" si="3"/>
        <v>3.48</v>
      </c>
      <c r="Y22" s="13">
        <f t="shared" si="4"/>
        <v>3.93</v>
      </c>
      <c r="Z22" s="17">
        <f t="shared" si="5"/>
        <v>3.73</v>
      </c>
    </row>
    <row r="23" spans="1:26" ht="12.75">
      <c r="A23" s="8">
        <v>39738</v>
      </c>
      <c r="B23" s="2">
        <v>291</v>
      </c>
      <c r="D23" s="10">
        <v>0</v>
      </c>
      <c r="E23" s="13">
        <v>0.06</v>
      </c>
      <c r="F23" s="33"/>
      <c r="O23" s="17"/>
      <c r="P23" s="19">
        <f t="shared" si="6"/>
        <v>-0.06</v>
      </c>
      <c r="Q23" s="19">
        <f t="shared" si="7"/>
        <v>0.04000000000000001</v>
      </c>
      <c r="R23" s="19">
        <f t="shared" si="8"/>
        <v>0.14</v>
      </c>
      <c r="S23" s="19">
        <f t="shared" si="9"/>
        <v>0.24</v>
      </c>
      <c r="T23" s="17">
        <f t="shared" si="10"/>
        <v>0.34</v>
      </c>
      <c r="U23" s="19">
        <f t="shared" si="0"/>
        <v>9.74</v>
      </c>
      <c r="V23" s="19">
        <f t="shared" si="1"/>
        <v>8.639999999999999</v>
      </c>
      <c r="W23" s="21">
        <f t="shared" si="2"/>
        <v>3.4699999999999998</v>
      </c>
      <c r="X23" s="13">
        <f t="shared" si="3"/>
        <v>3.4899999999999998</v>
      </c>
      <c r="Y23" s="13">
        <f t="shared" si="4"/>
        <v>3.94</v>
      </c>
      <c r="Z23" s="17">
        <f t="shared" si="5"/>
        <v>3.7399999999999998</v>
      </c>
    </row>
    <row r="24" spans="1:26" ht="12.75">
      <c r="A24" s="8">
        <v>39739</v>
      </c>
      <c r="B24" s="2">
        <v>292</v>
      </c>
      <c r="D24" s="10">
        <v>0</v>
      </c>
      <c r="E24" s="13">
        <v>0.08</v>
      </c>
      <c r="F24" s="33"/>
      <c r="O24" s="17"/>
      <c r="P24" s="19">
        <f t="shared" si="6"/>
        <v>-0.08</v>
      </c>
      <c r="Q24" s="19">
        <f t="shared" si="7"/>
        <v>0.020000000000000004</v>
      </c>
      <c r="R24" s="19">
        <f t="shared" si="8"/>
        <v>0.12000000000000001</v>
      </c>
      <c r="S24" s="19">
        <f t="shared" si="9"/>
        <v>0.21999999999999997</v>
      </c>
      <c r="T24" s="17">
        <f t="shared" si="10"/>
        <v>0.32</v>
      </c>
      <c r="U24" s="19">
        <f t="shared" si="0"/>
        <v>9.72</v>
      </c>
      <c r="V24" s="19">
        <f t="shared" si="1"/>
        <v>8.62</v>
      </c>
      <c r="W24" s="21">
        <f t="shared" si="2"/>
        <v>3.4499999999999997</v>
      </c>
      <c r="X24" s="13">
        <f t="shared" si="3"/>
        <v>3.4699999999999998</v>
      </c>
      <c r="Y24" s="13">
        <f t="shared" si="4"/>
        <v>3.92</v>
      </c>
      <c r="Z24" s="17">
        <f t="shared" si="5"/>
        <v>3.7199999999999998</v>
      </c>
    </row>
    <row r="25" spans="1:26" ht="12.75">
      <c r="A25" s="8">
        <v>39740</v>
      </c>
      <c r="B25" s="2">
        <v>293</v>
      </c>
      <c r="D25" s="10">
        <v>0</v>
      </c>
      <c r="E25" s="13">
        <v>0.03</v>
      </c>
      <c r="F25" s="33"/>
      <c r="O25" s="17"/>
      <c r="P25" s="19">
        <f t="shared" si="6"/>
        <v>-0.03</v>
      </c>
      <c r="Q25" s="19">
        <f t="shared" si="7"/>
        <v>0.07</v>
      </c>
      <c r="R25" s="19">
        <f t="shared" si="8"/>
        <v>0.17</v>
      </c>
      <c r="S25" s="19">
        <f t="shared" si="9"/>
        <v>0.27</v>
      </c>
      <c r="T25" s="17">
        <f t="shared" si="10"/>
        <v>0.37</v>
      </c>
      <c r="U25" s="19">
        <f t="shared" si="0"/>
        <v>9.770000000000001</v>
      </c>
      <c r="V25" s="19">
        <f t="shared" si="1"/>
        <v>8.67</v>
      </c>
      <c r="W25" s="21">
        <f t="shared" si="2"/>
        <v>3.5</v>
      </c>
      <c r="X25" s="13">
        <f t="shared" si="3"/>
        <v>3.52</v>
      </c>
      <c r="Y25" s="13">
        <f t="shared" si="4"/>
        <v>3.97</v>
      </c>
      <c r="Z25" s="17">
        <f t="shared" si="5"/>
        <v>3.77</v>
      </c>
    </row>
    <row r="26" spans="1:26" ht="12.75">
      <c r="A26" s="8">
        <v>39741</v>
      </c>
      <c r="B26" s="2">
        <v>294</v>
      </c>
      <c r="D26" s="10">
        <v>1</v>
      </c>
      <c r="E26" s="13">
        <v>0.06</v>
      </c>
      <c r="F26" s="33"/>
      <c r="O26" s="17"/>
      <c r="P26" s="19">
        <f t="shared" si="6"/>
        <v>-0.06</v>
      </c>
      <c r="Q26" s="19">
        <f t="shared" si="7"/>
        <v>0.04000000000000001</v>
      </c>
      <c r="R26" s="19">
        <f t="shared" si="8"/>
        <v>0.14</v>
      </c>
      <c r="S26" s="19">
        <f t="shared" si="9"/>
        <v>0.24</v>
      </c>
      <c r="T26" s="17">
        <f t="shared" si="10"/>
        <v>0.34</v>
      </c>
      <c r="U26" s="19">
        <f t="shared" si="0"/>
        <v>9.74</v>
      </c>
      <c r="V26" s="19">
        <f t="shared" si="1"/>
        <v>8.639999999999999</v>
      </c>
      <c r="W26" s="21">
        <f t="shared" si="2"/>
        <v>3.4699999999999998</v>
      </c>
      <c r="X26" s="13">
        <f t="shared" si="3"/>
        <v>3.4899999999999998</v>
      </c>
      <c r="Y26" s="13">
        <f t="shared" si="4"/>
        <v>3.94</v>
      </c>
      <c r="Z26" s="17">
        <f t="shared" si="5"/>
        <v>3.7399999999999998</v>
      </c>
    </row>
    <row r="27" spans="1:26" ht="12.75">
      <c r="A27" s="8">
        <v>39742</v>
      </c>
      <c r="B27" s="2">
        <v>295</v>
      </c>
      <c r="D27" s="10">
        <v>1</v>
      </c>
      <c r="E27" s="13">
        <v>0.06</v>
      </c>
      <c r="F27" s="33"/>
      <c r="O27" s="17"/>
      <c r="P27" s="19">
        <f t="shared" si="6"/>
        <v>-0.06</v>
      </c>
      <c r="Q27" s="19">
        <f t="shared" si="7"/>
        <v>0.04000000000000001</v>
      </c>
      <c r="R27" s="19">
        <f t="shared" si="8"/>
        <v>0.14</v>
      </c>
      <c r="S27" s="19">
        <f t="shared" si="9"/>
        <v>0.24</v>
      </c>
      <c r="T27" s="17">
        <f t="shared" si="10"/>
        <v>0.34</v>
      </c>
      <c r="U27" s="19">
        <f t="shared" si="0"/>
        <v>9.74</v>
      </c>
      <c r="V27" s="19">
        <f t="shared" si="1"/>
        <v>8.639999999999999</v>
      </c>
      <c r="W27" s="21">
        <f t="shared" si="2"/>
        <v>3.4699999999999998</v>
      </c>
      <c r="X27" s="13">
        <f t="shared" si="3"/>
        <v>3.4899999999999998</v>
      </c>
      <c r="Y27" s="13">
        <f t="shared" si="4"/>
        <v>3.94</v>
      </c>
      <c r="Z27" s="17">
        <f t="shared" si="5"/>
        <v>3.7399999999999998</v>
      </c>
    </row>
    <row r="28" spans="1:26" ht="12.75">
      <c r="A28" s="8">
        <v>39743</v>
      </c>
      <c r="B28" s="2">
        <v>296</v>
      </c>
      <c r="D28" s="10">
        <v>0</v>
      </c>
      <c r="E28" s="13">
        <v>0.08</v>
      </c>
      <c r="F28" s="33"/>
      <c r="O28" s="17"/>
      <c r="P28" s="19">
        <f t="shared" si="6"/>
        <v>-0.08</v>
      </c>
      <c r="Q28" s="19">
        <f t="shared" si="7"/>
        <v>0.020000000000000004</v>
      </c>
      <c r="R28" s="19">
        <f t="shared" si="8"/>
        <v>0.12000000000000001</v>
      </c>
      <c r="S28" s="19">
        <f t="shared" si="9"/>
        <v>0.21999999999999997</v>
      </c>
      <c r="T28" s="17">
        <f t="shared" si="10"/>
        <v>0.32</v>
      </c>
      <c r="U28" s="19">
        <f t="shared" si="0"/>
        <v>9.72</v>
      </c>
      <c r="V28" s="19">
        <f t="shared" si="1"/>
        <v>8.62</v>
      </c>
      <c r="W28" s="21">
        <f t="shared" si="2"/>
        <v>3.4499999999999997</v>
      </c>
      <c r="X28" s="13">
        <f t="shared" si="3"/>
        <v>3.4699999999999998</v>
      </c>
      <c r="Y28" s="13">
        <f t="shared" si="4"/>
        <v>3.92</v>
      </c>
      <c r="Z28" s="17">
        <f t="shared" si="5"/>
        <v>3.7199999999999998</v>
      </c>
    </row>
    <row r="29" spans="1:26" ht="12.75">
      <c r="A29" s="8">
        <v>39744</v>
      </c>
      <c r="B29" s="2">
        <v>297</v>
      </c>
      <c r="D29" s="10">
        <v>0</v>
      </c>
      <c r="E29" s="13">
        <v>0.06</v>
      </c>
      <c r="F29" s="33"/>
      <c r="O29" s="17"/>
      <c r="P29" s="19">
        <f t="shared" si="6"/>
        <v>-0.06</v>
      </c>
      <c r="Q29" s="19">
        <f t="shared" si="7"/>
        <v>0.04000000000000001</v>
      </c>
      <c r="R29" s="19">
        <f t="shared" si="8"/>
        <v>0.14</v>
      </c>
      <c r="S29" s="19">
        <f t="shared" si="9"/>
        <v>0.24</v>
      </c>
      <c r="T29" s="17">
        <f t="shared" si="10"/>
        <v>0.34</v>
      </c>
      <c r="U29" s="19">
        <f t="shared" si="0"/>
        <v>9.74</v>
      </c>
      <c r="V29" s="19">
        <f t="shared" si="1"/>
        <v>8.639999999999999</v>
      </c>
      <c r="W29" s="21">
        <f t="shared" si="2"/>
        <v>3.4699999999999998</v>
      </c>
      <c r="X29" s="13">
        <f t="shared" si="3"/>
        <v>3.4899999999999998</v>
      </c>
      <c r="Y29" s="13">
        <f t="shared" si="4"/>
        <v>3.94</v>
      </c>
      <c r="Z29" s="17">
        <f t="shared" si="5"/>
        <v>3.7399999999999998</v>
      </c>
    </row>
    <row r="30" spans="1:26" ht="12.75">
      <c r="A30" s="8">
        <v>39745</v>
      </c>
      <c r="B30" s="2">
        <v>298</v>
      </c>
      <c r="D30" s="10">
        <v>0</v>
      </c>
      <c r="E30" s="13">
        <v>0.05</v>
      </c>
      <c r="F30" s="33"/>
      <c r="O30" s="17"/>
      <c r="P30" s="19">
        <f t="shared" si="6"/>
        <v>-0.05</v>
      </c>
      <c r="Q30" s="19">
        <f t="shared" si="7"/>
        <v>0.05</v>
      </c>
      <c r="R30" s="19">
        <f t="shared" si="8"/>
        <v>0.15000000000000002</v>
      </c>
      <c r="S30" s="19">
        <f t="shared" si="9"/>
        <v>0.25</v>
      </c>
      <c r="T30" s="17">
        <f t="shared" si="10"/>
        <v>0.35000000000000003</v>
      </c>
      <c r="U30" s="19">
        <f t="shared" si="0"/>
        <v>9.75</v>
      </c>
      <c r="V30" s="19">
        <f t="shared" si="1"/>
        <v>8.649999999999999</v>
      </c>
      <c r="W30" s="21">
        <f t="shared" si="2"/>
        <v>3.48</v>
      </c>
      <c r="X30" s="13">
        <f t="shared" si="3"/>
        <v>3.5</v>
      </c>
      <c r="Y30" s="13">
        <f t="shared" si="4"/>
        <v>3.95</v>
      </c>
      <c r="Z30" s="17">
        <f t="shared" si="5"/>
        <v>3.75</v>
      </c>
    </row>
    <row r="31" spans="1:26" ht="12.75">
      <c r="A31" s="8">
        <v>39746</v>
      </c>
      <c r="B31" s="2">
        <v>299</v>
      </c>
      <c r="D31" s="10">
        <v>0</v>
      </c>
      <c r="E31" s="13">
        <v>0.08</v>
      </c>
      <c r="F31" s="33"/>
      <c r="O31" s="17"/>
      <c r="P31" s="19">
        <f t="shared" si="6"/>
        <v>-0.08</v>
      </c>
      <c r="Q31" s="19">
        <f t="shared" si="7"/>
        <v>0.020000000000000004</v>
      </c>
      <c r="R31" s="19">
        <f t="shared" si="8"/>
        <v>0.12000000000000001</v>
      </c>
      <c r="S31" s="19">
        <f t="shared" si="9"/>
        <v>0.21999999999999997</v>
      </c>
      <c r="T31" s="17">
        <f t="shared" si="10"/>
        <v>0.32</v>
      </c>
      <c r="U31" s="19">
        <f t="shared" si="0"/>
        <v>9.72</v>
      </c>
      <c r="V31" s="19">
        <f t="shared" si="1"/>
        <v>8.62</v>
      </c>
      <c r="W31" s="21">
        <f t="shared" si="2"/>
        <v>3.4499999999999997</v>
      </c>
      <c r="X31" s="13">
        <f t="shared" si="3"/>
        <v>3.4699999999999998</v>
      </c>
      <c r="Y31" s="13">
        <f t="shared" si="4"/>
        <v>3.92</v>
      </c>
      <c r="Z31" s="17">
        <f t="shared" si="5"/>
        <v>3.7199999999999998</v>
      </c>
    </row>
    <row r="32" spans="1:26" ht="12.75">
      <c r="A32" s="8">
        <v>39747</v>
      </c>
      <c r="B32" s="2">
        <v>300</v>
      </c>
      <c r="D32" s="10">
        <v>0</v>
      </c>
      <c r="E32" s="13">
        <v>0.03</v>
      </c>
      <c r="F32" s="33"/>
      <c r="O32" s="17"/>
      <c r="P32" s="19">
        <f t="shared" si="6"/>
        <v>-0.03</v>
      </c>
      <c r="Q32" s="19">
        <f t="shared" si="7"/>
        <v>0.07</v>
      </c>
      <c r="R32" s="19">
        <f t="shared" si="8"/>
        <v>0.17</v>
      </c>
      <c r="S32" s="19">
        <f t="shared" si="9"/>
        <v>0.27</v>
      </c>
      <c r="T32" s="17">
        <f t="shared" si="10"/>
        <v>0.37</v>
      </c>
      <c r="U32" s="19">
        <f t="shared" si="0"/>
        <v>9.770000000000001</v>
      </c>
      <c r="V32" s="19">
        <f t="shared" si="1"/>
        <v>8.67</v>
      </c>
      <c r="W32" s="21">
        <f t="shared" si="2"/>
        <v>3.5</v>
      </c>
      <c r="X32" s="13">
        <f t="shared" si="3"/>
        <v>3.52</v>
      </c>
      <c r="Y32" s="13">
        <f t="shared" si="4"/>
        <v>3.97</v>
      </c>
      <c r="Z32" s="17">
        <f t="shared" si="5"/>
        <v>3.77</v>
      </c>
    </row>
    <row r="33" spans="1:26" ht="12.75">
      <c r="A33" s="8">
        <v>39748</v>
      </c>
      <c r="B33" s="2">
        <v>301</v>
      </c>
      <c r="D33" s="10">
        <v>0</v>
      </c>
      <c r="E33" s="13">
        <v>0.09</v>
      </c>
      <c r="F33" s="33"/>
      <c r="O33" s="17"/>
      <c r="P33" s="19">
        <f t="shared" si="6"/>
        <v>-0.09</v>
      </c>
      <c r="Q33" s="19">
        <f t="shared" si="7"/>
        <v>0.010000000000000009</v>
      </c>
      <c r="R33" s="19">
        <f t="shared" si="8"/>
        <v>0.11000000000000001</v>
      </c>
      <c r="S33" s="19">
        <f t="shared" si="9"/>
        <v>0.21</v>
      </c>
      <c r="T33" s="17">
        <f t="shared" si="10"/>
        <v>0.31000000000000005</v>
      </c>
      <c r="U33" s="19">
        <f t="shared" si="0"/>
        <v>9.71</v>
      </c>
      <c r="V33" s="19">
        <f t="shared" si="1"/>
        <v>8.61</v>
      </c>
      <c r="W33" s="21">
        <f t="shared" si="2"/>
        <v>3.44</v>
      </c>
      <c r="X33" s="13">
        <f t="shared" si="3"/>
        <v>3.46</v>
      </c>
      <c r="Y33" s="13">
        <f t="shared" si="4"/>
        <v>3.91</v>
      </c>
      <c r="Z33" s="17">
        <f t="shared" si="5"/>
        <v>3.71</v>
      </c>
    </row>
    <row r="34" spans="1:26" ht="12.75">
      <c r="A34" s="8">
        <v>39749</v>
      </c>
      <c r="B34" s="2">
        <v>302</v>
      </c>
      <c r="D34" s="10">
        <v>0</v>
      </c>
      <c r="E34" s="13">
        <v>0.05</v>
      </c>
      <c r="F34" s="33"/>
      <c r="O34" s="17"/>
      <c r="P34" s="19">
        <f t="shared" si="6"/>
        <v>-0.05</v>
      </c>
      <c r="Q34" s="19">
        <f t="shared" si="7"/>
        <v>0.05</v>
      </c>
      <c r="R34" s="19">
        <f t="shared" si="8"/>
        <v>0.15000000000000002</v>
      </c>
      <c r="S34" s="19">
        <f t="shared" si="9"/>
        <v>0.25</v>
      </c>
      <c r="T34" s="17">
        <f t="shared" si="10"/>
        <v>0.35000000000000003</v>
      </c>
      <c r="U34" s="19">
        <f t="shared" si="0"/>
        <v>9.75</v>
      </c>
      <c r="V34" s="19">
        <f t="shared" si="1"/>
        <v>8.649999999999999</v>
      </c>
      <c r="W34" s="21">
        <f t="shared" si="2"/>
        <v>3.48</v>
      </c>
      <c r="X34" s="13">
        <f t="shared" si="3"/>
        <v>3.5</v>
      </c>
      <c r="Y34" s="13">
        <f t="shared" si="4"/>
        <v>3.95</v>
      </c>
      <c r="Z34" s="17">
        <f t="shared" si="5"/>
        <v>3.75</v>
      </c>
    </row>
    <row r="35" spans="1:26" ht="12.75">
      <c r="A35" s="8">
        <v>39750</v>
      </c>
      <c r="B35" s="2">
        <v>303</v>
      </c>
      <c r="D35" s="10">
        <v>0</v>
      </c>
      <c r="E35" s="13">
        <v>0.07</v>
      </c>
      <c r="F35" s="33"/>
      <c r="O35" s="17"/>
      <c r="P35" s="19">
        <f t="shared" si="6"/>
        <v>-0.07</v>
      </c>
      <c r="Q35" s="19">
        <f t="shared" si="7"/>
        <v>0.03</v>
      </c>
      <c r="R35" s="19">
        <f t="shared" si="8"/>
        <v>0.13</v>
      </c>
      <c r="S35" s="19">
        <f t="shared" si="9"/>
        <v>0.22999999999999998</v>
      </c>
      <c r="T35" s="17">
        <f t="shared" si="10"/>
        <v>0.33</v>
      </c>
      <c r="U35" s="19">
        <f t="shared" si="0"/>
        <v>9.73</v>
      </c>
      <c r="V35" s="19">
        <f t="shared" si="1"/>
        <v>8.629999999999999</v>
      </c>
      <c r="W35" s="21">
        <f t="shared" si="2"/>
        <v>3.46</v>
      </c>
      <c r="X35" s="13">
        <f t="shared" si="3"/>
        <v>3.48</v>
      </c>
      <c r="Y35" s="13">
        <f t="shared" si="4"/>
        <v>3.93</v>
      </c>
      <c r="Z35" s="17">
        <f t="shared" si="5"/>
        <v>3.73</v>
      </c>
    </row>
    <row r="36" spans="1:26" ht="12.75">
      <c r="A36" s="8">
        <v>39751</v>
      </c>
      <c r="B36" s="2">
        <v>304</v>
      </c>
      <c r="D36" s="10">
        <v>0</v>
      </c>
      <c r="E36" s="13">
        <v>0.08</v>
      </c>
      <c r="F36" s="33"/>
      <c r="O36" s="17"/>
      <c r="P36" s="19">
        <f t="shared" si="6"/>
        <v>-0.08</v>
      </c>
      <c r="Q36" s="19">
        <f t="shared" si="7"/>
        <v>0.020000000000000004</v>
      </c>
      <c r="R36" s="19">
        <f t="shared" si="8"/>
        <v>0.12000000000000001</v>
      </c>
      <c r="S36" s="19">
        <f t="shared" si="9"/>
        <v>0.21999999999999997</v>
      </c>
      <c r="T36" s="17">
        <f t="shared" si="10"/>
        <v>0.32</v>
      </c>
      <c r="U36" s="19">
        <f t="shared" si="0"/>
        <v>9.72</v>
      </c>
      <c r="V36" s="19">
        <f t="shared" si="1"/>
        <v>8.62</v>
      </c>
      <c r="W36" s="21">
        <f t="shared" si="2"/>
        <v>3.4499999999999997</v>
      </c>
      <c r="X36" s="13">
        <f t="shared" si="3"/>
        <v>3.4699999999999998</v>
      </c>
      <c r="Y36" s="13">
        <f t="shared" si="4"/>
        <v>3.92</v>
      </c>
      <c r="Z36" s="17">
        <f t="shared" si="5"/>
        <v>3.7199999999999998</v>
      </c>
    </row>
    <row r="37" spans="1:26" ht="12.75">
      <c r="A37" s="8">
        <v>39752</v>
      </c>
      <c r="B37" s="2">
        <v>305</v>
      </c>
      <c r="D37" s="10">
        <v>0</v>
      </c>
      <c r="E37" s="13">
        <v>0.06</v>
      </c>
      <c r="F37" s="33"/>
      <c r="H37" s="2"/>
      <c r="O37" s="17"/>
      <c r="P37" s="19">
        <f t="shared" si="6"/>
        <v>-0.06</v>
      </c>
      <c r="Q37" s="19">
        <f t="shared" si="7"/>
        <v>0.04000000000000001</v>
      </c>
      <c r="R37" s="19">
        <f t="shared" si="8"/>
        <v>0.14</v>
      </c>
      <c r="S37" s="19">
        <f t="shared" si="9"/>
        <v>0.24</v>
      </c>
      <c r="T37" s="17">
        <f t="shared" si="10"/>
        <v>0.34</v>
      </c>
      <c r="U37" s="19">
        <f t="shared" si="0"/>
        <v>9.74</v>
      </c>
      <c r="V37" s="19">
        <f t="shared" si="1"/>
        <v>8.639999999999999</v>
      </c>
      <c r="W37" s="21">
        <f t="shared" si="2"/>
        <v>3.4699999999999998</v>
      </c>
      <c r="X37" s="13">
        <f t="shared" si="3"/>
        <v>3.4899999999999998</v>
      </c>
      <c r="Y37" s="13">
        <f t="shared" si="4"/>
        <v>3.94</v>
      </c>
      <c r="Z37" s="17">
        <f t="shared" si="5"/>
        <v>3.7399999999999998</v>
      </c>
    </row>
    <row r="38" spans="1:26" ht="12.75">
      <c r="A38" s="8">
        <v>39753</v>
      </c>
      <c r="B38" s="2">
        <v>306</v>
      </c>
      <c r="D38" s="10">
        <v>0</v>
      </c>
      <c r="E38" s="13">
        <v>0.07</v>
      </c>
      <c r="F38" s="33"/>
      <c r="O38" s="17"/>
      <c r="P38" s="19">
        <f t="shared" si="6"/>
        <v>-0.07</v>
      </c>
      <c r="Q38" s="19">
        <f t="shared" si="7"/>
        <v>0.03</v>
      </c>
      <c r="R38" s="19">
        <f t="shared" si="8"/>
        <v>0.13</v>
      </c>
      <c r="S38" s="19">
        <f t="shared" si="9"/>
        <v>0.22999999999999998</v>
      </c>
      <c r="T38" s="17">
        <f t="shared" si="10"/>
        <v>0.33</v>
      </c>
      <c r="U38" s="19">
        <f t="shared" si="0"/>
        <v>9.73</v>
      </c>
      <c r="V38" s="19">
        <f t="shared" si="1"/>
        <v>8.629999999999999</v>
      </c>
      <c r="W38" s="21">
        <f t="shared" si="2"/>
        <v>3.46</v>
      </c>
      <c r="X38" s="13">
        <f t="shared" si="3"/>
        <v>3.48</v>
      </c>
      <c r="Y38" s="13">
        <f t="shared" si="4"/>
        <v>3.93</v>
      </c>
      <c r="Z38" s="17">
        <f t="shared" si="5"/>
        <v>3.73</v>
      </c>
    </row>
    <row r="39" spans="1:26" ht="12.75">
      <c r="A39" s="8">
        <v>39754</v>
      </c>
      <c r="B39" s="2">
        <v>307</v>
      </c>
      <c r="D39" s="10">
        <v>5</v>
      </c>
      <c r="E39" s="13">
        <v>0.1</v>
      </c>
      <c r="F39" s="33"/>
      <c r="O39" s="17"/>
      <c r="P39" s="19">
        <f t="shared" si="6"/>
        <v>-0.1</v>
      </c>
      <c r="Q39" s="19">
        <f t="shared" si="7"/>
        <v>0</v>
      </c>
      <c r="R39" s="19">
        <f t="shared" si="8"/>
        <v>0.1</v>
      </c>
      <c r="S39" s="19">
        <f t="shared" si="9"/>
        <v>0.19999999999999998</v>
      </c>
      <c r="T39" s="17">
        <f t="shared" si="10"/>
        <v>0.30000000000000004</v>
      </c>
      <c r="U39" s="19">
        <f t="shared" si="0"/>
        <v>9.700000000000001</v>
      </c>
      <c r="V39" s="19">
        <f t="shared" si="1"/>
        <v>8.6</v>
      </c>
      <c r="W39" s="21">
        <f t="shared" si="2"/>
        <v>3.4299999999999997</v>
      </c>
      <c r="X39" s="13">
        <f t="shared" si="3"/>
        <v>3.4499999999999997</v>
      </c>
      <c r="Y39" s="13">
        <f t="shared" si="4"/>
        <v>3.9</v>
      </c>
      <c r="Z39" s="17">
        <f t="shared" si="5"/>
        <v>3.6999999999999997</v>
      </c>
    </row>
    <row r="40" spans="1:26" ht="12.75">
      <c r="A40" s="8">
        <v>39755</v>
      </c>
      <c r="B40" s="2">
        <v>308</v>
      </c>
      <c r="D40" s="10">
        <v>2</v>
      </c>
      <c r="E40" s="13">
        <v>0.05</v>
      </c>
      <c r="F40" s="33"/>
      <c r="O40" s="17"/>
      <c r="P40" s="19">
        <f t="shared" si="6"/>
        <v>-0.05</v>
      </c>
      <c r="Q40" s="19">
        <f t="shared" si="7"/>
        <v>0.05</v>
      </c>
      <c r="R40" s="19">
        <f t="shared" si="8"/>
        <v>0.15000000000000002</v>
      </c>
      <c r="S40" s="19">
        <f t="shared" si="9"/>
        <v>0.25</v>
      </c>
      <c r="T40" s="17">
        <f t="shared" si="10"/>
        <v>0.35000000000000003</v>
      </c>
      <c r="U40" s="19">
        <f t="shared" si="0"/>
        <v>9.75</v>
      </c>
      <c r="V40" s="19">
        <f t="shared" si="1"/>
        <v>8.649999999999999</v>
      </c>
      <c r="W40" s="21">
        <f t="shared" si="2"/>
        <v>3.48</v>
      </c>
      <c r="X40" s="13">
        <f t="shared" si="3"/>
        <v>3.5</v>
      </c>
      <c r="Y40" s="13">
        <f t="shared" si="4"/>
        <v>3.95</v>
      </c>
      <c r="Z40" s="17">
        <f t="shared" si="5"/>
        <v>3.75</v>
      </c>
    </row>
    <row r="41" spans="1:26" ht="12.75">
      <c r="A41" s="8">
        <v>39756</v>
      </c>
      <c r="B41" s="2">
        <v>309</v>
      </c>
      <c r="D41" s="10">
        <v>17</v>
      </c>
      <c r="E41" s="13">
        <v>0.06</v>
      </c>
      <c r="F41" s="33"/>
      <c r="O41" s="17"/>
      <c r="P41" s="19">
        <f t="shared" si="6"/>
        <v>-0.06</v>
      </c>
      <c r="Q41" s="19">
        <f t="shared" si="7"/>
        <v>0.04000000000000001</v>
      </c>
      <c r="R41" s="19">
        <f t="shared" si="8"/>
        <v>0.14</v>
      </c>
      <c r="S41" s="19">
        <f t="shared" si="9"/>
        <v>0.24</v>
      </c>
      <c r="T41" s="17">
        <f t="shared" si="10"/>
        <v>0.34</v>
      </c>
      <c r="U41" s="19">
        <f t="shared" si="0"/>
        <v>9.74</v>
      </c>
      <c r="V41" s="19">
        <f t="shared" si="1"/>
        <v>8.639999999999999</v>
      </c>
      <c r="W41" s="21">
        <f t="shared" si="2"/>
        <v>3.4699999999999998</v>
      </c>
      <c r="X41" s="13">
        <f t="shared" si="3"/>
        <v>3.4899999999999998</v>
      </c>
      <c r="Y41" s="13">
        <f t="shared" si="4"/>
        <v>3.94</v>
      </c>
      <c r="Z41" s="17">
        <f t="shared" si="5"/>
        <v>3.7399999999999998</v>
      </c>
    </row>
    <row r="42" spans="1:26" ht="12.75">
      <c r="A42" s="8">
        <v>39757</v>
      </c>
      <c r="B42" s="2">
        <v>310</v>
      </c>
      <c r="D42" s="10">
        <v>27</v>
      </c>
      <c r="E42" s="13">
        <v>0.28</v>
      </c>
      <c r="F42" s="33"/>
      <c r="O42" s="17"/>
      <c r="P42" s="19">
        <f t="shared" si="6"/>
        <v>-0.28</v>
      </c>
      <c r="Q42" s="19">
        <f t="shared" si="7"/>
        <v>-0.18000000000000002</v>
      </c>
      <c r="R42" s="19">
        <f t="shared" si="8"/>
        <v>-0.08000000000000002</v>
      </c>
      <c r="S42" s="19">
        <f t="shared" si="9"/>
        <v>0.019999999999999962</v>
      </c>
      <c r="T42" s="17">
        <f t="shared" si="10"/>
        <v>0.12</v>
      </c>
      <c r="U42" s="19">
        <f t="shared" si="0"/>
        <v>9.520000000000001</v>
      </c>
      <c r="V42" s="19">
        <f t="shared" si="1"/>
        <v>8.42</v>
      </c>
      <c r="W42" s="21">
        <f t="shared" si="2"/>
        <v>3.25</v>
      </c>
      <c r="X42" s="13">
        <f t="shared" si="3"/>
        <v>3.2699999999999996</v>
      </c>
      <c r="Y42" s="13">
        <f t="shared" si="4"/>
        <v>3.7199999999999998</v>
      </c>
      <c r="Z42" s="17">
        <f t="shared" si="5"/>
        <v>3.5199999999999996</v>
      </c>
    </row>
    <row r="43" spans="1:26" ht="12.75">
      <c r="A43" s="8">
        <v>39758</v>
      </c>
      <c r="B43" s="2">
        <v>311</v>
      </c>
      <c r="D43" s="10">
        <v>0</v>
      </c>
      <c r="E43" s="13">
        <v>0.2</v>
      </c>
      <c r="F43" s="33"/>
      <c r="O43" s="17"/>
      <c r="P43" s="19">
        <f t="shared" si="6"/>
        <v>-0.2</v>
      </c>
      <c r="Q43" s="19">
        <f t="shared" si="7"/>
        <v>-0.1</v>
      </c>
      <c r="R43" s="19">
        <f t="shared" si="8"/>
        <v>0</v>
      </c>
      <c r="S43" s="19">
        <f t="shared" si="9"/>
        <v>0.09999999999999998</v>
      </c>
      <c r="T43" s="17">
        <f t="shared" si="10"/>
        <v>0.2</v>
      </c>
      <c r="U43" s="19">
        <f t="shared" si="0"/>
        <v>9.600000000000001</v>
      </c>
      <c r="V43" s="19">
        <f t="shared" si="1"/>
        <v>8.5</v>
      </c>
      <c r="W43" s="21">
        <f t="shared" si="2"/>
        <v>3.3299999999999996</v>
      </c>
      <c r="X43" s="13">
        <f t="shared" si="3"/>
        <v>3.3499999999999996</v>
      </c>
      <c r="Y43" s="13">
        <f t="shared" si="4"/>
        <v>3.8</v>
      </c>
      <c r="Z43" s="17">
        <f t="shared" si="5"/>
        <v>3.5999999999999996</v>
      </c>
    </row>
    <row r="44" spans="1:26" ht="12.75">
      <c r="A44" s="8">
        <v>39759</v>
      </c>
      <c r="B44" s="2">
        <v>312</v>
      </c>
      <c r="D44" s="10">
        <v>0</v>
      </c>
      <c r="E44" s="13">
        <v>0.16</v>
      </c>
      <c r="F44" s="33"/>
      <c r="O44" s="17"/>
      <c r="P44" s="19">
        <f t="shared" si="6"/>
        <v>-0.16</v>
      </c>
      <c r="Q44" s="19">
        <f t="shared" si="7"/>
        <v>-0.06</v>
      </c>
      <c r="R44" s="19">
        <f t="shared" si="8"/>
        <v>0.04000000000000001</v>
      </c>
      <c r="S44" s="19">
        <f t="shared" si="9"/>
        <v>0.13999999999999999</v>
      </c>
      <c r="T44" s="17">
        <f t="shared" si="10"/>
        <v>0.24000000000000002</v>
      </c>
      <c r="U44" s="19">
        <f t="shared" si="0"/>
        <v>9.64</v>
      </c>
      <c r="V44" s="19">
        <f t="shared" si="1"/>
        <v>8.54</v>
      </c>
      <c r="W44" s="21">
        <f t="shared" si="2"/>
        <v>3.3699999999999997</v>
      </c>
      <c r="X44" s="13">
        <f t="shared" si="3"/>
        <v>3.3899999999999997</v>
      </c>
      <c r="Y44" s="13">
        <f t="shared" si="4"/>
        <v>3.84</v>
      </c>
      <c r="Z44" s="17">
        <f t="shared" si="5"/>
        <v>3.6399999999999997</v>
      </c>
    </row>
    <row r="45" spans="1:26" ht="12.75">
      <c r="A45" s="8">
        <v>39760</v>
      </c>
      <c r="B45" s="2">
        <v>313</v>
      </c>
      <c r="D45" s="10">
        <v>0</v>
      </c>
      <c r="E45" s="13">
        <v>0.15</v>
      </c>
      <c r="F45" s="33"/>
      <c r="O45" s="17"/>
      <c r="P45" s="19">
        <f t="shared" si="6"/>
        <v>-0.15</v>
      </c>
      <c r="Q45" s="19">
        <f t="shared" si="7"/>
        <v>-0.04999999999999999</v>
      </c>
      <c r="R45" s="19">
        <f t="shared" si="8"/>
        <v>0.05000000000000002</v>
      </c>
      <c r="S45" s="19">
        <f t="shared" si="9"/>
        <v>0.15</v>
      </c>
      <c r="T45" s="17">
        <f t="shared" si="10"/>
        <v>0.25</v>
      </c>
      <c r="U45" s="19">
        <f t="shared" si="0"/>
        <v>9.65</v>
      </c>
      <c r="V45" s="19">
        <f t="shared" si="1"/>
        <v>8.549999999999999</v>
      </c>
      <c r="W45" s="21">
        <f t="shared" si="2"/>
        <v>3.38</v>
      </c>
      <c r="X45" s="13">
        <f t="shared" si="3"/>
        <v>3.4</v>
      </c>
      <c r="Y45" s="13">
        <f t="shared" si="4"/>
        <v>3.85</v>
      </c>
      <c r="Z45" s="17">
        <f t="shared" si="5"/>
        <v>3.65</v>
      </c>
    </row>
    <row r="46" spans="1:26" ht="12.75">
      <c r="A46" s="8">
        <v>39761</v>
      </c>
      <c r="B46" s="2">
        <v>314</v>
      </c>
      <c r="D46" s="10">
        <v>0</v>
      </c>
      <c r="E46" s="13">
        <v>0.15</v>
      </c>
      <c r="F46" s="33"/>
      <c r="O46" s="17"/>
      <c r="P46" s="19">
        <f t="shared" si="6"/>
        <v>-0.15</v>
      </c>
      <c r="Q46" s="19">
        <f t="shared" si="7"/>
        <v>-0.04999999999999999</v>
      </c>
      <c r="R46" s="19">
        <f t="shared" si="8"/>
        <v>0.05000000000000002</v>
      </c>
      <c r="S46" s="19">
        <f t="shared" si="9"/>
        <v>0.15</v>
      </c>
      <c r="T46" s="17">
        <f t="shared" si="10"/>
        <v>0.25</v>
      </c>
      <c r="U46" s="19">
        <f t="shared" si="0"/>
        <v>9.65</v>
      </c>
      <c r="V46" s="19">
        <f t="shared" si="1"/>
        <v>8.549999999999999</v>
      </c>
      <c r="W46" s="21">
        <f t="shared" si="2"/>
        <v>3.38</v>
      </c>
      <c r="X46" s="13">
        <f t="shared" si="3"/>
        <v>3.4</v>
      </c>
      <c r="Y46" s="13">
        <f t="shared" si="4"/>
        <v>3.85</v>
      </c>
      <c r="Z46" s="17">
        <f t="shared" si="5"/>
        <v>3.65</v>
      </c>
    </row>
    <row r="47" spans="1:26" ht="12.75">
      <c r="A47" s="8">
        <v>39762</v>
      </c>
      <c r="B47" s="2">
        <v>315</v>
      </c>
      <c r="D47" s="10">
        <v>6</v>
      </c>
      <c r="E47" s="13">
        <v>0.17</v>
      </c>
      <c r="F47" s="33"/>
      <c r="O47" s="17"/>
      <c r="P47" s="19">
        <f t="shared" si="6"/>
        <v>-0.17</v>
      </c>
      <c r="Q47" s="19">
        <f t="shared" si="7"/>
        <v>-0.07</v>
      </c>
      <c r="R47" s="19">
        <f t="shared" si="8"/>
        <v>0.03</v>
      </c>
      <c r="S47" s="19">
        <f t="shared" si="9"/>
        <v>0.12999999999999998</v>
      </c>
      <c r="T47" s="17">
        <f t="shared" si="10"/>
        <v>0.23</v>
      </c>
      <c r="U47" s="19">
        <f t="shared" si="0"/>
        <v>9.63</v>
      </c>
      <c r="V47" s="19">
        <f t="shared" si="1"/>
        <v>8.53</v>
      </c>
      <c r="W47" s="21">
        <f t="shared" si="2"/>
        <v>3.36</v>
      </c>
      <c r="X47" s="13">
        <f t="shared" si="3"/>
        <v>3.38</v>
      </c>
      <c r="Y47" s="13">
        <f t="shared" si="4"/>
        <v>3.83</v>
      </c>
      <c r="Z47" s="17">
        <f t="shared" si="5"/>
        <v>3.63</v>
      </c>
    </row>
    <row r="48" spans="1:26" ht="12.75">
      <c r="A48" s="8">
        <v>39763</v>
      </c>
      <c r="B48" s="2">
        <v>316</v>
      </c>
      <c r="D48" s="10">
        <v>9</v>
      </c>
      <c r="E48" s="13">
        <v>0.28</v>
      </c>
      <c r="F48" s="33"/>
      <c r="O48" s="17"/>
      <c r="P48" s="19">
        <f t="shared" si="6"/>
        <v>-0.28</v>
      </c>
      <c r="Q48" s="19">
        <f t="shared" si="7"/>
        <v>-0.18000000000000002</v>
      </c>
      <c r="R48" s="19">
        <f t="shared" si="8"/>
        <v>-0.08000000000000002</v>
      </c>
      <c r="S48" s="19">
        <f t="shared" si="9"/>
        <v>0.019999999999999962</v>
      </c>
      <c r="T48" s="17">
        <f t="shared" si="10"/>
        <v>0.12</v>
      </c>
      <c r="U48" s="19">
        <f t="shared" si="0"/>
        <v>9.520000000000001</v>
      </c>
      <c r="V48" s="19">
        <f t="shared" si="1"/>
        <v>8.42</v>
      </c>
      <c r="W48" s="21">
        <f t="shared" si="2"/>
        <v>3.25</v>
      </c>
      <c r="X48" s="13">
        <f t="shared" si="3"/>
        <v>3.2699999999999996</v>
      </c>
      <c r="Y48" s="13">
        <f t="shared" si="4"/>
        <v>3.7199999999999998</v>
      </c>
      <c r="Z48" s="17">
        <f t="shared" si="5"/>
        <v>3.5199999999999996</v>
      </c>
    </row>
    <row r="49" spans="1:26" ht="12.75">
      <c r="A49" s="8">
        <v>39764</v>
      </c>
      <c r="B49" s="2">
        <v>317</v>
      </c>
      <c r="D49" s="10">
        <v>0</v>
      </c>
      <c r="E49" s="13">
        <v>0.24</v>
      </c>
      <c r="F49" s="33"/>
      <c r="O49" s="17"/>
      <c r="P49" s="19">
        <f t="shared" si="6"/>
        <v>-0.24</v>
      </c>
      <c r="Q49" s="19">
        <f t="shared" si="7"/>
        <v>-0.13999999999999999</v>
      </c>
      <c r="R49" s="19">
        <f t="shared" si="8"/>
        <v>-0.03999999999999998</v>
      </c>
      <c r="S49" s="19">
        <f t="shared" si="9"/>
        <v>0.06</v>
      </c>
      <c r="T49" s="17">
        <f t="shared" si="10"/>
        <v>0.16000000000000003</v>
      </c>
      <c r="U49" s="19">
        <f t="shared" si="0"/>
        <v>9.56</v>
      </c>
      <c r="V49" s="19">
        <f t="shared" si="1"/>
        <v>8.459999999999999</v>
      </c>
      <c r="W49" s="21">
        <f t="shared" si="2"/>
        <v>3.29</v>
      </c>
      <c r="X49" s="13">
        <f t="shared" si="3"/>
        <v>3.3099999999999996</v>
      </c>
      <c r="Y49" s="13">
        <f t="shared" si="4"/>
        <v>3.76</v>
      </c>
      <c r="Z49" s="17">
        <f t="shared" si="5"/>
        <v>3.5599999999999996</v>
      </c>
    </row>
    <row r="50" spans="1:26" ht="12.75">
      <c r="A50" s="8">
        <v>39765</v>
      </c>
      <c r="B50" s="2">
        <v>318</v>
      </c>
      <c r="D50" s="10">
        <v>1</v>
      </c>
      <c r="E50" s="13">
        <v>0.21</v>
      </c>
      <c r="F50" s="33"/>
      <c r="O50" s="17"/>
      <c r="P50" s="19">
        <f t="shared" si="6"/>
        <v>-0.21</v>
      </c>
      <c r="Q50" s="19">
        <f t="shared" si="7"/>
        <v>-0.10999999999999999</v>
      </c>
      <c r="R50" s="19">
        <f t="shared" si="8"/>
        <v>-0.009999999999999981</v>
      </c>
      <c r="S50" s="19">
        <f t="shared" si="9"/>
        <v>0.09</v>
      </c>
      <c r="T50" s="17">
        <f t="shared" si="10"/>
        <v>0.19000000000000003</v>
      </c>
      <c r="U50" s="19">
        <f t="shared" si="0"/>
        <v>9.59</v>
      </c>
      <c r="V50" s="19">
        <f t="shared" si="1"/>
        <v>8.489999999999998</v>
      </c>
      <c r="W50" s="21">
        <f t="shared" si="2"/>
        <v>3.32</v>
      </c>
      <c r="X50" s="13">
        <f t="shared" si="3"/>
        <v>3.34</v>
      </c>
      <c r="Y50" s="13">
        <f t="shared" si="4"/>
        <v>3.79</v>
      </c>
      <c r="Z50" s="17">
        <f t="shared" si="5"/>
        <v>3.59</v>
      </c>
    </row>
    <row r="51" spans="1:26" ht="12.75">
      <c r="A51" s="8">
        <v>39766</v>
      </c>
      <c r="B51" s="2">
        <v>319</v>
      </c>
      <c r="D51" s="10">
        <v>0</v>
      </c>
      <c r="E51" s="13">
        <v>0.18</v>
      </c>
      <c r="F51" s="33"/>
      <c r="O51" s="17"/>
      <c r="P51" s="19">
        <f t="shared" si="6"/>
        <v>-0.18</v>
      </c>
      <c r="Q51" s="19">
        <f t="shared" si="7"/>
        <v>-0.07999999999999999</v>
      </c>
      <c r="R51" s="19">
        <f t="shared" si="8"/>
        <v>0.020000000000000018</v>
      </c>
      <c r="S51" s="19">
        <f t="shared" si="9"/>
        <v>0.12</v>
      </c>
      <c r="T51" s="17">
        <f t="shared" si="10"/>
        <v>0.22000000000000003</v>
      </c>
      <c r="U51" s="19">
        <f t="shared" si="0"/>
        <v>9.620000000000001</v>
      </c>
      <c r="V51" s="19">
        <f t="shared" si="1"/>
        <v>8.52</v>
      </c>
      <c r="W51" s="21">
        <f t="shared" si="2"/>
        <v>3.3499999999999996</v>
      </c>
      <c r="X51" s="13">
        <f t="shared" si="3"/>
        <v>3.3699999999999997</v>
      </c>
      <c r="Y51" s="13">
        <f t="shared" si="4"/>
        <v>3.82</v>
      </c>
      <c r="Z51" s="17">
        <f t="shared" si="5"/>
        <v>3.6199999999999997</v>
      </c>
    </row>
    <row r="52" spans="1:26" ht="12.75">
      <c r="A52" s="8">
        <v>39767</v>
      </c>
      <c r="B52" s="2">
        <v>320</v>
      </c>
      <c r="D52" s="10">
        <v>0</v>
      </c>
      <c r="E52" s="13">
        <v>0.14</v>
      </c>
      <c r="F52" s="33"/>
      <c r="O52" s="17"/>
      <c r="P52" s="19">
        <f t="shared" si="6"/>
        <v>-0.14</v>
      </c>
      <c r="Q52" s="19">
        <f t="shared" si="7"/>
        <v>-0.04000000000000001</v>
      </c>
      <c r="R52" s="19">
        <f t="shared" si="8"/>
        <v>0.06</v>
      </c>
      <c r="S52" s="19">
        <f t="shared" si="9"/>
        <v>0.15999999999999998</v>
      </c>
      <c r="T52" s="17">
        <f t="shared" si="10"/>
        <v>0.26</v>
      </c>
      <c r="U52" s="19">
        <f t="shared" si="0"/>
        <v>9.66</v>
      </c>
      <c r="V52" s="19">
        <f t="shared" si="1"/>
        <v>8.559999999999999</v>
      </c>
      <c r="W52" s="21">
        <f t="shared" si="2"/>
        <v>3.3899999999999997</v>
      </c>
      <c r="X52" s="13">
        <f t="shared" si="3"/>
        <v>3.4099999999999997</v>
      </c>
      <c r="Y52" s="13">
        <f t="shared" si="4"/>
        <v>3.86</v>
      </c>
      <c r="Z52" s="17">
        <f t="shared" si="5"/>
        <v>3.6599999999999997</v>
      </c>
    </row>
    <row r="53" spans="1:26" ht="12.75">
      <c r="A53" s="8">
        <v>39768</v>
      </c>
      <c r="B53" s="2">
        <v>321</v>
      </c>
      <c r="D53" s="10">
        <v>0</v>
      </c>
      <c r="E53" s="13">
        <v>0.13</v>
      </c>
      <c r="F53" s="33"/>
      <c r="O53" s="17"/>
      <c r="P53" s="19">
        <f t="shared" si="6"/>
        <v>-0.13</v>
      </c>
      <c r="Q53" s="19">
        <f t="shared" si="7"/>
        <v>-0.03</v>
      </c>
      <c r="R53" s="19">
        <f t="shared" si="8"/>
        <v>0.07</v>
      </c>
      <c r="S53" s="19">
        <f t="shared" si="9"/>
        <v>0.16999999999999998</v>
      </c>
      <c r="T53" s="17">
        <f t="shared" si="10"/>
        <v>0.27</v>
      </c>
      <c r="U53" s="19">
        <f t="shared" si="0"/>
        <v>9.67</v>
      </c>
      <c r="V53" s="19">
        <f t="shared" si="1"/>
        <v>8.569999999999999</v>
      </c>
      <c r="W53" s="21">
        <f t="shared" si="2"/>
        <v>3.4</v>
      </c>
      <c r="X53" s="13">
        <f t="shared" si="3"/>
        <v>3.42</v>
      </c>
      <c r="Y53" s="13">
        <f t="shared" si="4"/>
        <v>3.87</v>
      </c>
      <c r="Z53" s="17">
        <f t="shared" si="5"/>
        <v>3.67</v>
      </c>
    </row>
    <row r="54" spans="1:26" ht="12.75">
      <c r="A54" s="8">
        <v>39769</v>
      </c>
      <c r="B54" s="2">
        <v>322</v>
      </c>
      <c r="D54" s="10">
        <v>0</v>
      </c>
      <c r="E54" s="13">
        <v>0.13</v>
      </c>
      <c r="F54" s="33"/>
      <c r="O54" s="17"/>
      <c r="P54" s="19">
        <f t="shared" si="6"/>
        <v>-0.13</v>
      </c>
      <c r="Q54" s="19">
        <f t="shared" si="7"/>
        <v>-0.03</v>
      </c>
      <c r="R54" s="19">
        <f t="shared" si="8"/>
        <v>0.07</v>
      </c>
      <c r="S54" s="19">
        <f t="shared" si="9"/>
        <v>0.16999999999999998</v>
      </c>
      <c r="T54" s="17">
        <f t="shared" si="10"/>
        <v>0.27</v>
      </c>
      <c r="U54" s="19">
        <f t="shared" si="0"/>
        <v>9.67</v>
      </c>
      <c r="V54" s="19">
        <f t="shared" si="1"/>
        <v>8.569999999999999</v>
      </c>
      <c r="W54" s="21">
        <f t="shared" si="2"/>
        <v>3.4</v>
      </c>
      <c r="X54" s="13">
        <f t="shared" si="3"/>
        <v>3.42</v>
      </c>
      <c r="Y54" s="13">
        <f t="shared" si="4"/>
        <v>3.87</v>
      </c>
      <c r="Z54" s="17">
        <f t="shared" si="5"/>
        <v>3.67</v>
      </c>
    </row>
    <row r="55" spans="1:26" ht="12.75">
      <c r="A55" s="8">
        <v>39770</v>
      </c>
      <c r="B55" s="2">
        <v>323</v>
      </c>
      <c r="D55" s="10">
        <v>0</v>
      </c>
      <c r="E55" s="13">
        <v>0.12</v>
      </c>
      <c r="F55" s="33"/>
      <c r="O55" s="17"/>
      <c r="P55" s="19">
        <f t="shared" si="6"/>
        <v>-0.12</v>
      </c>
      <c r="Q55" s="19">
        <f t="shared" si="7"/>
        <v>-0.01999999999999999</v>
      </c>
      <c r="R55" s="19">
        <f t="shared" si="8"/>
        <v>0.08000000000000002</v>
      </c>
      <c r="S55" s="19">
        <f t="shared" si="9"/>
        <v>0.18</v>
      </c>
      <c r="T55" s="17">
        <f t="shared" si="10"/>
        <v>0.28</v>
      </c>
      <c r="U55" s="19">
        <f t="shared" si="0"/>
        <v>9.680000000000001</v>
      </c>
      <c r="V55" s="19">
        <f t="shared" si="1"/>
        <v>8.58</v>
      </c>
      <c r="W55" s="21">
        <f t="shared" si="2"/>
        <v>3.4099999999999997</v>
      </c>
      <c r="X55" s="13">
        <f t="shared" si="3"/>
        <v>3.4299999999999997</v>
      </c>
      <c r="Y55" s="13">
        <f t="shared" si="4"/>
        <v>3.88</v>
      </c>
      <c r="Z55" s="17">
        <f t="shared" si="5"/>
        <v>3.6799999999999997</v>
      </c>
    </row>
    <row r="56" spans="1:26" ht="12.75">
      <c r="A56" s="8">
        <v>39771</v>
      </c>
      <c r="B56" s="2">
        <v>324</v>
      </c>
      <c r="D56" s="10">
        <v>0</v>
      </c>
      <c r="E56" s="13">
        <v>0.13</v>
      </c>
      <c r="F56" s="33"/>
      <c r="O56" s="17"/>
      <c r="P56" s="19">
        <f t="shared" si="6"/>
        <v>-0.13</v>
      </c>
      <c r="Q56" s="19">
        <f t="shared" si="7"/>
        <v>-0.03</v>
      </c>
      <c r="R56" s="19">
        <f t="shared" si="8"/>
        <v>0.07</v>
      </c>
      <c r="S56" s="19">
        <f t="shared" si="9"/>
        <v>0.16999999999999998</v>
      </c>
      <c r="T56" s="17">
        <f t="shared" si="10"/>
        <v>0.27</v>
      </c>
      <c r="U56" s="19">
        <f t="shared" si="0"/>
        <v>9.67</v>
      </c>
      <c r="V56" s="19">
        <f t="shared" si="1"/>
        <v>8.569999999999999</v>
      </c>
      <c r="W56" s="21">
        <f t="shared" si="2"/>
        <v>3.4</v>
      </c>
      <c r="X56" s="13">
        <f t="shared" si="3"/>
        <v>3.42</v>
      </c>
      <c r="Y56" s="13">
        <f t="shared" si="4"/>
        <v>3.87</v>
      </c>
      <c r="Z56" s="17">
        <f t="shared" si="5"/>
        <v>3.67</v>
      </c>
    </row>
    <row r="57" spans="1:26" ht="12.75">
      <c r="A57" s="8">
        <v>39772</v>
      </c>
      <c r="B57" s="2">
        <v>325</v>
      </c>
      <c r="D57" s="10">
        <v>0</v>
      </c>
      <c r="E57" s="13">
        <v>0.13</v>
      </c>
      <c r="F57" s="33"/>
      <c r="O57" s="17"/>
      <c r="P57" s="19">
        <f t="shared" si="6"/>
        <v>-0.13</v>
      </c>
      <c r="Q57" s="19">
        <f t="shared" si="7"/>
        <v>-0.03</v>
      </c>
      <c r="R57" s="19">
        <f t="shared" si="8"/>
        <v>0.07</v>
      </c>
      <c r="S57" s="19">
        <f t="shared" si="9"/>
        <v>0.16999999999999998</v>
      </c>
      <c r="T57" s="17">
        <f t="shared" si="10"/>
        <v>0.27</v>
      </c>
      <c r="U57" s="19">
        <f t="shared" si="0"/>
        <v>9.67</v>
      </c>
      <c r="V57" s="19">
        <f t="shared" si="1"/>
        <v>8.569999999999999</v>
      </c>
      <c r="W57" s="21">
        <f t="shared" si="2"/>
        <v>3.4</v>
      </c>
      <c r="X57" s="13">
        <f t="shared" si="3"/>
        <v>3.42</v>
      </c>
      <c r="Y57" s="13">
        <f t="shared" si="4"/>
        <v>3.87</v>
      </c>
      <c r="Z57" s="17">
        <f t="shared" si="5"/>
        <v>3.67</v>
      </c>
    </row>
    <row r="58" spans="1:26" ht="12.75">
      <c r="A58" s="8">
        <v>39773</v>
      </c>
      <c r="B58" s="2">
        <v>326</v>
      </c>
      <c r="D58" s="10">
        <v>0</v>
      </c>
      <c r="E58" s="13">
        <v>0.13</v>
      </c>
      <c r="F58" s="33"/>
      <c r="O58" s="17"/>
      <c r="P58" s="19">
        <f t="shared" si="6"/>
        <v>-0.13</v>
      </c>
      <c r="Q58" s="19">
        <f t="shared" si="7"/>
        <v>-0.03</v>
      </c>
      <c r="R58" s="19">
        <f t="shared" si="8"/>
        <v>0.07</v>
      </c>
      <c r="S58" s="19">
        <f t="shared" si="9"/>
        <v>0.16999999999999998</v>
      </c>
      <c r="T58" s="17">
        <f t="shared" si="10"/>
        <v>0.27</v>
      </c>
      <c r="U58" s="19">
        <f t="shared" si="0"/>
        <v>9.67</v>
      </c>
      <c r="V58" s="19">
        <f t="shared" si="1"/>
        <v>8.569999999999999</v>
      </c>
      <c r="W58" s="21">
        <f t="shared" si="2"/>
        <v>3.4</v>
      </c>
      <c r="X58" s="13">
        <f t="shared" si="3"/>
        <v>3.42</v>
      </c>
      <c r="Y58" s="13">
        <f t="shared" si="4"/>
        <v>3.87</v>
      </c>
      <c r="Z58" s="17">
        <f t="shared" si="5"/>
        <v>3.67</v>
      </c>
    </row>
    <row r="59" spans="1:26" ht="12.75">
      <c r="A59" s="8">
        <v>39774</v>
      </c>
      <c r="B59" s="2">
        <v>327</v>
      </c>
      <c r="D59" s="10">
        <v>0</v>
      </c>
      <c r="E59" s="13">
        <v>0.13</v>
      </c>
      <c r="F59" s="33"/>
      <c r="O59" s="17"/>
      <c r="P59" s="19">
        <f t="shared" si="6"/>
        <v>-0.13</v>
      </c>
      <c r="Q59" s="19">
        <f t="shared" si="7"/>
        <v>-0.03</v>
      </c>
      <c r="R59" s="19">
        <f t="shared" si="8"/>
        <v>0.07</v>
      </c>
      <c r="S59" s="19">
        <f t="shared" si="9"/>
        <v>0.16999999999999998</v>
      </c>
      <c r="T59" s="17">
        <f t="shared" si="10"/>
        <v>0.27</v>
      </c>
      <c r="U59" s="19">
        <f t="shared" si="0"/>
        <v>9.67</v>
      </c>
      <c r="V59" s="19">
        <f t="shared" si="1"/>
        <v>8.569999999999999</v>
      </c>
      <c r="W59" s="21">
        <f t="shared" si="2"/>
        <v>3.4</v>
      </c>
      <c r="X59" s="13">
        <f t="shared" si="3"/>
        <v>3.42</v>
      </c>
      <c r="Y59" s="13">
        <f t="shared" si="4"/>
        <v>3.87</v>
      </c>
      <c r="Z59" s="17">
        <f t="shared" si="5"/>
        <v>3.67</v>
      </c>
    </row>
    <row r="60" spans="1:26" ht="12.75">
      <c r="A60" s="8">
        <v>39775</v>
      </c>
      <c r="B60" s="2">
        <v>328</v>
      </c>
      <c r="D60" s="10">
        <v>0</v>
      </c>
      <c r="E60" s="13">
        <v>0.14</v>
      </c>
      <c r="F60" s="33"/>
      <c r="O60" s="17"/>
      <c r="P60" s="19">
        <f t="shared" si="6"/>
        <v>-0.14</v>
      </c>
      <c r="Q60" s="19">
        <f t="shared" si="7"/>
        <v>-0.04000000000000001</v>
      </c>
      <c r="R60" s="19">
        <f t="shared" si="8"/>
        <v>0.06</v>
      </c>
      <c r="S60" s="19">
        <f t="shared" si="9"/>
        <v>0.15999999999999998</v>
      </c>
      <c r="T60" s="17">
        <f t="shared" si="10"/>
        <v>0.26</v>
      </c>
      <c r="U60" s="19">
        <f t="shared" si="0"/>
        <v>9.66</v>
      </c>
      <c r="V60" s="19">
        <f t="shared" si="1"/>
        <v>8.559999999999999</v>
      </c>
      <c r="W60" s="21">
        <f t="shared" si="2"/>
        <v>3.3899999999999997</v>
      </c>
      <c r="X60" s="13">
        <f t="shared" si="3"/>
        <v>3.4099999999999997</v>
      </c>
      <c r="Y60" s="13">
        <f t="shared" si="4"/>
        <v>3.86</v>
      </c>
      <c r="Z60" s="17">
        <f t="shared" si="5"/>
        <v>3.6599999999999997</v>
      </c>
    </row>
    <row r="61" spans="1:26" ht="12.75">
      <c r="A61" s="8">
        <v>39776</v>
      </c>
      <c r="B61" s="2">
        <v>329</v>
      </c>
      <c r="D61" s="10">
        <v>0</v>
      </c>
      <c r="E61" s="13">
        <v>0.11</v>
      </c>
      <c r="F61" s="33"/>
      <c r="O61" s="17"/>
      <c r="P61" s="19">
        <f t="shared" si="6"/>
        <v>-0.11</v>
      </c>
      <c r="Q61" s="19">
        <f t="shared" si="7"/>
        <v>-0.009999999999999995</v>
      </c>
      <c r="R61" s="19">
        <f t="shared" si="8"/>
        <v>0.09000000000000001</v>
      </c>
      <c r="S61" s="19">
        <f t="shared" si="9"/>
        <v>0.19</v>
      </c>
      <c r="T61" s="17">
        <f t="shared" si="10"/>
        <v>0.29000000000000004</v>
      </c>
      <c r="U61" s="19">
        <f t="shared" si="0"/>
        <v>9.690000000000001</v>
      </c>
      <c r="V61" s="19">
        <f t="shared" si="1"/>
        <v>8.59</v>
      </c>
      <c r="W61" s="21">
        <f t="shared" si="2"/>
        <v>3.42</v>
      </c>
      <c r="X61" s="13">
        <f t="shared" si="3"/>
        <v>3.44</v>
      </c>
      <c r="Y61" s="13">
        <f t="shared" si="4"/>
        <v>3.89</v>
      </c>
      <c r="Z61" s="17">
        <f t="shared" si="5"/>
        <v>3.69</v>
      </c>
    </row>
    <row r="62" spans="1:26" ht="12.75">
      <c r="A62" s="8">
        <v>39777</v>
      </c>
      <c r="B62" s="2">
        <v>330</v>
      </c>
      <c r="D62" s="10">
        <v>0</v>
      </c>
      <c r="E62" s="13">
        <v>0.14</v>
      </c>
      <c r="F62" s="33"/>
      <c r="O62" s="17"/>
      <c r="P62" s="19">
        <f t="shared" si="6"/>
        <v>-0.14</v>
      </c>
      <c r="Q62" s="19">
        <f t="shared" si="7"/>
        <v>-0.04000000000000001</v>
      </c>
      <c r="R62" s="19">
        <f t="shared" si="8"/>
        <v>0.06</v>
      </c>
      <c r="S62" s="19">
        <f t="shared" si="9"/>
        <v>0.15999999999999998</v>
      </c>
      <c r="T62" s="17">
        <f t="shared" si="10"/>
        <v>0.26</v>
      </c>
      <c r="U62" s="19">
        <f t="shared" si="0"/>
        <v>9.66</v>
      </c>
      <c r="V62" s="19">
        <f t="shared" si="1"/>
        <v>8.559999999999999</v>
      </c>
      <c r="W62" s="21">
        <f t="shared" si="2"/>
        <v>3.3899999999999997</v>
      </c>
      <c r="X62" s="13">
        <f t="shared" si="3"/>
        <v>3.4099999999999997</v>
      </c>
      <c r="Y62" s="13">
        <f t="shared" si="4"/>
        <v>3.86</v>
      </c>
      <c r="Z62" s="17">
        <f t="shared" si="5"/>
        <v>3.6599999999999997</v>
      </c>
    </row>
    <row r="63" spans="1:26" ht="12.75">
      <c r="A63" s="8">
        <v>39778</v>
      </c>
      <c r="B63" s="2">
        <v>331</v>
      </c>
      <c r="D63" s="10">
        <v>0</v>
      </c>
      <c r="E63" s="13">
        <v>0.14</v>
      </c>
      <c r="F63" s="33"/>
      <c r="O63" s="17"/>
      <c r="P63" s="19">
        <f t="shared" si="6"/>
        <v>-0.14</v>
      </c>
      <c r="Q63" s="19">
        <f t="shared" si="7"/>
        <v>-0.04000000000000001</v>
      </c>
      <c r="R63" s="19">
        <f t="shared" si="8"/>
        <v>0.06</v>
      </c>
      <c r="S63" s="19">
        <f t="shared" si="9"/>
        <v>0.15999999999999998</v>
      </c>
      <c r="T63" s="17">
        <f t="shared" si="10"/>
        <v>0.26</v>
      </c>
      <c r="U63" s="19">
        <f t="shared" si="0"/>
        <v>9.66</v>
      </c>
      <c r="V63" s="21">
        <f t="shared" si="1"/>
        <v>8.559999999999999</v>
      </c>
      <c r="W63" s="21">
        <f t="shared" si="2"/>
        <v>3.3899999999999997</v>
      </c>
      <c r="X63" s="13">
        <f t="shared" si="3"/>
        <v>3.4099999999999997</v>
      </c>
      <c r="Y63" s="13">
        <f t="shared" si="4"/>
        <v>3.86</v>
      </c>
      <c r="Z63" s="17">
        <f t="shared" si="5"/>
        <v>3.6599999999999997</v>
      </c>
    </row>
    <row r="64" spans="1:26" ht="12.75">
      <c r="A64" s="8">
        <v>39779</v>
      </c>
      <c r="B64" s="2">
        <v>332</v>
      </c>
      <c r="D64" s="10">
        <v>9</v>
      </c>
      <c r="E64" s="13">
        <v>0.17</v>
      </c>
      <c r="F64" s="33"/>
      <c r="O64" s="17"/>
      <c r="P64" s="19">
        <f t="shared" si="6"/>
        <v>-0.17</v>
      </c>
      <c r="Q64" s="19">
        <f t="shared" si="7"/>
        <v>-0.07</v>
      </c>
      <c r="R64" s="19">
        <f t="shared" si="8"/>
        <v>0.03</v>
      </c>
      <c r="S64" s="19">
        <f t="shared" si="9"/>
        <v>0.12999999999999998</v>
      </c>
      <c r="T64" s="17">
        <f t="shared" si="10"/>
        <v>0.23</v>
      </c>
      <c r="U64" s="19">
        <f t="shared" si="0"/>
        <v>9.63</v>
      </c>
      <c r="V64" s="21">
        <f t="shared" si="1"/>
        <v>8.53</v>
      </c>
      <c r="W64" s="21">
        <f t="shared" si="2"/>
        <v>3.36</v>
      </c>
      <c r="X64" s="13">
        <f t="shared" si="3"/>
        <v>3.38</v>
      </c>
      <c r="Y64" s="13">
        <f t="shared" si="4"/>
        <v>3.83</v>
      </c>
      <c r="Z64" s="17">
        <f t="shared" si="5"/>
        <v>3.63</v>
      </c>
    </row>
    <row r="65" spans="1:26" ht="12.75">
      <c r="A65" s="8">
        <v>39780</v>
      </c>
      <c r="B65" s="2">
        <v>333</v>
      </c>
      <c r="D65" s="10">
        <v>7</v>
      </c>
      <c r="E65" s="13">
        <v>0.26</v>
      </c>
      <c r="F65" s="33"/>
      <c r="O65" s="17"/>
      <c r="P65" s="19">
        <f t="shared" si="6"/>
        <v>-0.26</v>
      </c>
      <c r="Q65" s="19">
        <f t="shared" si="7"/>
        <v>-0.16</v>
      </c>
      <c r="R65" s="19">
        <f t="shared" si="8"/>
        <v>-0.06</v>
      </c>
      <c r="S65" s="19">
        <f t="shared" si="9"/>
        <v>0.03999999999999998</v>
      </c>
      <c r="T65" s="17">
        <f t="shared" si="10"/>
        <v>0.14</v>
      </c>
      <c r="U65" s="19">
        <f t="shared" si="0"/>
        <v>9.540000000000001</v>
      </c>
      <c r="V65" s="21">
        <f t="shared" si="1"/>
        <v>8.44</v>
      </c>
      <c r="W65" s="21">
        <f t="shared" si="2"/>
        <v>3.2699999999999996</v>
      </c>
      <c r="X65" s="13">
        <f t="shared" si="3"/>
        <v>3.29</v>
      </c>
      <c r="Y65" s="13">
        <f t="shared" si="4"/>
        <v>3.74</v>
      </c>
      <c r="Z65" s="17">
        <f t="shared" si="5"/>
        <v>3.54</v>
      </c>
    </row>
    <row r="66" spans="1:26" ht="12.75">
      <c r="A66" s="8">
        <v>39781</v>
      </c>
      <c r="B66" s="2">
        <v>334</v>
      </c>
      <c r="D66" s="10">
        <v>14</v>
      </c>
      <c r="E66" s="13">
        <v>0.35</v>
      </c>
      <c r="F66" s="33"/>
      <c r="O66" s="17"/>
      <c r="P66" s="19">
        <f t="shared" si="6"/>
        <v>-0.35</v>
      </c>
      <c r="Q66" s="19">
        <f t="shared" si="7"/>
        <v>-0.24999999999999997</v>
      </c>
      <c r="R66" s="19">
        <f t="shared" si="8"/>
        <v>-0.14999999999999997</v>
      </c>
      <c r="S66" s="19">
        <f t="shared" si="9"/>
        <v>-0.04999999999999999</v>
      </c>
      <c r="T66" s="17">
        <f t="shared" si="10"/>
        <v>0.050000000000000044</v>
      </c>
      <c r="U66" s="19">
        <f t="shared" si="0"/>
        <v>9.450000000000001</v>
      </c>
      <c r="V66" s="21">
        <f t="shared" si="1"/>
        <v>8.35</v>
      </c>
      <c r="W66" s="21">
        <f t="shared" si="2"/>
        <v>3.1799999999999997</v>
      </c>
      <c r="X66" s="13">
        <f t="shared" si="3"/>
        <v>3.1999999999999997</v>
      </c>
      <c r="Y66" s="13">
        <f t="shared" si="4"/>
        <v>3.65</v>
      </c>
      <c r="Z66" s="17">
        <f t="shared" si="5"/>
        <v>3.4499999999999997</v>
      </c>
    </row>
    <row r="67" spans="1:26" ht="12.75">
      <c r="A67" s="8">
        <v>39782</v>
      </c>
      <c r="B67" s="2">
        <v>335</v>
      </c>
      <c r="D67" s="10">
        <v>20</v>
      </c>
      <c r="E67" s="13">
        <v>0.16</v>
      </c>
      <c r="F67" s="33"/>
      <c r="O67" s="17"/>
      <c r="P67" s="19">
        <f t="shared" si="6"/>
        <v>-0.16</v>
      </c>
      <c r="Q67" s="19">
        <f t="shared" si="7"/>
        <v>-0.06</v>
      </c>
      <c r="R67" s="19">
        <f t="shared" si="8"/>
        <v>0.04000000000000001</v>
      </c>
      <c r="S67" s="19">
        <f t="shared" si="9"/>
        <v>0.13999999999999999</v>
      </c>
      <c r="T67" s="17">
        <f t="shared" si="10"/>
        <v>0.24000000000000002</v>
      </c>
      <c r="U67" s="19">
        <f t="shared" si="0"/>
        <v>9.64</v>
      </c>
      <c r="V67" s="21">
        <f t="shared" si="1"/>
        <v>8.54</v>
      </c>
      <c r="W67" s="21">
        <f t="shared" si="2"/>
        <v>3.3699999999999997</v>
      </c>
      <c r="X67" s="13">
        <f t="shared" si="3"/>
        <v>3.3899999999999997</v>
      </c>
      <c r="Y67" s="13">
        <f t="shared" si="4"/>
        <v>3.84</v>
      </c>
      <c r="Z67" s="17">
        <f t="shared" si="5"/>
        <v>3.6399999999999997</v>
      </c>
    </row>
    <row r="68" spans="1:26" ht="12.75">
      <c r="A68" s="8">
        <v>39783</v>
      </c>
      <c r="B68" s="2">
        <v>336</v>
      </c>
      <c r="D68" s="10">
        <v>2</v>
      </c>
      <c r="E68" s="13">
        <v>0.32</v>
      </c>
      <c r="F68" s="33">
        <v>1</v>
      </c>
      <c r="G68" s="2">
        <v>1300</v>
      </c>
      <c r="H68" s="13">
        <v>0.27</v>
      </c>
      <c r="I68" s="13">
        <v>0.51</v>
      </c>
      <c r="J68" s="13">
        <v>0.48</v>
      </c>
      <c r="K68" s="13">
        <v>0.2</v>
      </c>
      <c r="L68" s="13">
        <v>0.3</v>
      </c>
      <c r="M68" s="13">
        <v>0.24</v>
      </c>
      <c r="N68" s="13">
        <v>0.13</v>
      </c>
      <c r="O68" s="17">
        <v>0</v>
      </c>
      <c r="P68" s="19">
        <f t="shared" si="6"/>
        <v>-0.32</v>
      </c>
      <c r="Q68" s="19">
        <f t="shared" si="7"/>
        <v>-0.22</v>
      </c>
      <c r="R68" s="19">
        <f t="shared" si="8"/>
        <v>-0.12</v>
      </c>
      <c r="S68" s="19">
        <f t="shared" si="9"/>
        <v>-0.020000000000000018</v>
      </c>
      <c r="T68" s="17">
        <f t="shared" si="10"/>
        <v>0.08000000000000002</v>
      </c>
      <c r="U68" s="19">
        <f t="shared" si="0"/>
        <v>9.48</v>
      </c>
      <c r="V68" s="21">
        <f t="shared" si="1"/>
        <v>8.379999999999999</v>
      </c>
      <c r="W68" s="21">
        <f t="shared" si="2"/>
        <v>3.21</v>
      </c>
      <c r="X68" s="13">
        <f t="shared" si="3"/>
        <v>3.23</v>
      </c>
      <c r="Y68" s="13">
        <f t="shared" si="4"/>
        <v>3.68</v>
      </c>
      <c r="Z68" s="17">
        <f t="shared" si="5"/>
        <v>3.48</v>
      </c>
    </row>
    <row r="69" spans="1:26" ht="12.75">
      <c r="A69" s="8">
        <v>39784</v>
      </c>
      <c r="B69" s="2">
        <v>337</v>
      </c>
      <c r="D69" s="10">
        <v>4</v>
      </c>
      <c r="E69" s="13">
        <v>0.31</v>
      </c>
      <c r="F69" s="33"/>
      <c r="O69" s="17"/>
      <c r="P69" s="19">
        <f t="shared" si="6"/>
        <v>-0.31</v>
      </c>
      <c r="Q69" s="19">
        <f t="shared" si="7"/>
        <v>-0.21</v>
      </c>
      <c r="R69" s="19">
        <f t="shared" si="8"/>
        <v>-0.10999999999999999</v>
      </c>
      <c r="S69" s="19">
        <f t="shared" si="9"/>
        <v>-0.010000000000000009</v>
      </c>
      <c r="T69" s="17">
        <f t="shared" si="10"/>
        <v>0.09000000000000002</v>
      </c>
      <c r="U69" s="19">
        <f t="shared" si="0"/>
        <v>9.49</v>
      </c>
      <c r="V69" s="21">
        <f t="shared" si="1"/>
        <v>8.389999999999999</v>
      </c>
      <c r="W69" s="21">
        <f t="shared" si="2"/>
        <v>3.2199999999999998</v>
      </c>
      <c r="X69" s="13">
        <f t="shared" si="3"/>
        <v>3.2399999999999998</v>
      </c>
      <c r="Y69" s="13">
        <f t="shared" si="4"/>
        <v>3.69</v>
      </c>
      <c r="Z69" s="17">
        <f t="shared" si="5"/>
        <v>3.4899999999999998</v>
      </c>
    </row>
    <row r="70" spans="1:26" ht="12.75">
      <c r="A70" s="8">
        <v>39785</v>
      </c>
      <c r="B70" s="2">
        <v>338</v>
      </c>
      <c r="D70" s="10">
        <v>7</v>
      </c>
      <c r="E70" s="13">
        <v>0.36</v>
      </c>
      <c r="F70" s="33"/>
      <c r="O70" s="17"/>
      <c r="P70" s="19">
        <f t="shared" si="6"/>
        <v>-0.36</v>
      </c>
      <c r="Q70" s="19">
        <f t="shared" si="7"/>
        <v>-0.26</v>
      </c>
      <c r="R70" s="19">
        <f t="shared" si="8"/>
        <v>-0.15999999999999998</v>
      </c>
      <c r="S70" s="19">
        <f t="shared" si="9"/>
        <v>-0.06</v>
      </c>
      <c r="T70" s="17">
        <f t="shared" si="10"/>
        <v>0.040000000000000036</v>
      </c>
      <c r="U70" s="19">
        <f t="shared" si="0"/>
        <v>9.440000000000001</v>
      </c>
      <c r="V70" s="21">
        <f t="shared" si="1"/>
        <v>8.34</v>
      </c>
      <c r="W70" s="21">
        <f t="shared" si="2"/>
        <v>3.17</v>
      </c>
      <c r="X70" s="13">
        <f t="shared" si="3"/>
        <v>3.19</v>
      </c>
      <c r="Y70" s="13">
        <f t="shared" si="4"/>
        <v>3.64</v>
      </c>
      <c r="Z70" s="17">
        <f t="shared" si="5"/>
        <v>3.44</v>
      </c>
    </row>
    <row r="71" spans="1:26" ht="12.75">
      <c r="A71" s="8">
        <v>39786</v>
      </c>
      <c r="B71" s="2">
        <v>339</v>
      </c>
      <c r="D71" s="10">
        <v>1</v>
      </c>
      <c r="E71" s="13">
        <v>0.31</v>
      </c>
      <c r="F71" s="33"/>
      <c r="O71" s="17"/>
      <c r="P71" s="19">
        <f t="shared" si="6"/>
        <v>-0.31</v>
      </c>
      <c r="Q71" s="19">
        <f t="shared" si="7"/>
        <v>-0.21</v>
      </c>
      <c r="R71" s="19">
        <f t="shared" si="8"/>
        <v>-0.10999999999999999</v>
      </c>
      <c r="S71" s="19">
        <f t="shared" si="9"/>
        <v>-0.010000000000000009</v>
      </c>
      <c r="T71" s="17">
        <f t="shared" si="10"/>
        <v>0.09000000000000002</v>
      </c>
      <c r="U71" s="19">
        <f aca="true" t="shared" si="11" ref="U71:U102">9.8-E71</f>
        <v>9.49</v>
      </c>
      <c r="V71" s="21">
        <f aca="true" t="shared" si="12" ref="V71:V102">8.7-E71</f>
        <v>8.389999999999999</v>
      </c>
      <c r="W71" s="21">
        <f aca="true" t="shared" si="13" ref="W71:W102">3.53-E71</f>
        <v>3.2199999999999998</v>
      </c>
      <c r="X71" s="13">
        <f aca="true" t="shared" si="14" ref="X71:X102">3.55-E71</f>
        <v>3.2399999999999998</v>
      </c>
      <c r="Y71" s="13">
        <f aca="true" t="shared" si="15" ref="Y71:Y102">4-E71</f>
        <v>3.69</v>
      </c>
      <c r="Z71" s="17">
        <f aca="true" t="shared" si="16" ref="Z71:Z102">3.8-E71</f>
        <v>3.4899999999999998</v>
      </c>
    </row>
    <row r="72" spans="1:26" ht="12.75">
      <c r="A72" s="8">
        <v>39787</v>
      </c>
      <c r="B72" s="2">
        <v>340</v>
      </c>
      <c r="D72" s="10">
        <v>0</v>
      </c>
      <c r="E72" s="13">
        <v>0.3</v>
      </c>
      <c r="F72" s="33"/>
      <c r="O72" s="17"/>
      <c r="P72" s="19">
        <f aca="true" t="shared" si="17" ref="P72:P103">(E72-0)*-1</f>
        <v>-0.3</v>
      </c>
      <c r="Q72" s="19">
        <f aca="true" t="shared" si="18" ref="Q72:Q103">(0.1-E72)</f>
        <v>-0.19999999999999998</v>
      </c>
      <c r="R72" s="19">
        <f aca="true" t="shared" si="19" ref="R72:R103">0.2-E72</f>
        <v>-0.09999999999999998</v>
      </c>
      <c r="S72" s="19">
        <f aca="true" t="shared" si="20" ref="S72:S103">0.3-E72</f>
        <v>0</v>
      </c>
      <c r="T72" s="17">
        <f aca="true" t="shared" si="21" ref="T72:T103">0.4-E72</f>
        <v>0.10000000000000003</v>
      </c>
      <c r="U72" s="19">
        <f t="shared" si="11"/>
        <v>9.5</v>
      </c>
      <c r="V72" s="21">
        <f t="shared" si="12"/>
        <v>8.399999999999999</v>
      </c>
      <c r="W72" s="21">
        <f t="shared" si="13"/>
        <v>3.23</v>
      </c>
      <c r="X72" s="13">
        <f t="shared" si="14"/>
        <v>3.25</v>
      </c>
      <c r="Y72" s="13">
        <f t="shared" si="15"/>
        <v>3.7</v>
      </c>
      <c r="Z72" s="17">
        <f t="shared" si="16"/>
        <v>3.5</v>
      </c>
    </row>
    <row r="73" spans="1:26" ht="12.75">
      <c r="A73" s="8">
        <v>39788</v>
      </c>
      <c r="B73" s="2">
        <v>341</v>
      </c>
      <c r="D73" s="10">
        <v>0</v>
      </c>
      <c r="E73" s="13">
        <v>0.3</v>
      </c>
      <c r="F73" s="33"/>
      <c r="O73" s="17"/>
      <c r="P73" s="19">
        <f t="shared" si="17"/>
        <v>-0.3</v>
      </c>
      <c r="Q73" s="19">
        <f t="shared" si="18"/>
        <v>-0.19999999999999998</v>
      </c>
      <c r="R73" s="19">
        <f t="shared" si="19"/>
        <v>-0.09999999999999998</v>
      </c>
      <c r="S73" s="19">
        <f t="shared" si="20"/>
        <v>0</v>
      </c>
      <c r="T73" s="17">
        <f t="shared" si="21"/>
        <v>0.10000000000000003</v>
      </c>
      <c r="U73" s="19">
        <f t="shared" si="11"/>
        <v>9.5</v>
      </c>
      <c r="V73" s="21">
        <f t="shared" si="12"/>
        <v>8.399999999999999</v>
      </c>
      <c r="W73" s="21">
        <f t="shared" si="13"/>
        <v>3.23</v>
      </c>
      <c r="X73" s="13">
        <f t="shared" si="14"/>
        <v>3.25</v>
      </c>
      <c r="Y73" s="13">
        <f t="shared" si="15"/>
        <v>3.7</v>
      </c>
      <c r="Z73" s="17">
        <f t="shared" si="16"/>
        <v>3.5</v>
      </c>
    </row>
    <row r="74" spans="1:26" ht="12.75">
      <c r="A74" s="8">
        <v>39789</v>
      </c>
      <c r="B74" s="2">
        <v>342</v>
      </c>
      <c r="D74" s="10">
        <v>0</v>
      </c>
      <c r="E74" s="13">
        <v>0.29</v>
      </c>
      <c r="F74" s="33"/>
      <c r="O74" s="17"/>
      <c r="P74" s="19">
        <f t="shared" si="17"/>
        <v>-0.29</v>
      </c>
      <c r="Q74" s="19">
        <f t="shared" si="18"/>
        <v>-0.18999999999999997</v>
      </c>
      <c r="R74" s="19">
        <f t="shared" si="19"/>
        <v>-0.08999999999999997</v>
      </c>
      <c r="S74" s="19">
        <f t="shared" si="20"/>
        <v>0.010000000000000009</v>
      </c>
      <c r="T74" s="17">
        <f t="shared" si="21"/>
        <v>0.11000000000000004</v>
      </c>
      <c r="U74" s="19">
        <f t="shared" si="11"/>
        <v>9.510000000000002</v>
      </c>
      <c r="V74" s="21">
        <f t="shared" si="12"/>
        <v>8.41</v>
      </c>
      <c r="W74" s="21">
        <f t="shared" si="13"/>
        <v>3.2399999999999998</v>
      </c>
      <c r="X74" s="13">
        <f t="shared" si="14"/>
        <v>3.26</v>
      </c>
      <c r="Y74" s="13">
        <f t="shared" si="15"/>
        <v>3.71</v>
      </c>
      <c r="Z74" s="17">
        <f t="shared" si="16"/>
        <v>3.51</v>
      </c>
    </row>
    <row r="75" spans="1:26" ht="12.75">
      <c r="A75" s="8">
        <v>39790</v>
      </c>
      <c r="B75" s="2">
        <v>343</v>
      </c>
      <c r="D75" s="10">
        <v>28</v>
      </c>
      <c r="E75" s="13">
        <v>0.43</v>
      </c>
      <c r="F75" s="33"/>
      <c r="O75" s="17"/>
      <c r="P75" s="19">
        <f t="shared" si="17"/>
        <v>-0.43</v>
      </c>
      <c r="Q75" s="19">
        <f t="shared" si="18"/>
        <v>-0.32999999999999996</v>
      </c>
      <c r="R75" s="19">
        <f t="shared" si="19"/>
        <v>-0.22999999999999998</v>
      </c>
      <c r="S75" s="19">
        <f t="shared" si="20"/>
        <v>-0.13</v>
      </c>
      <c r="T75" s="17">
        <f t="shared" si="21"/>
        <v>-0.02999999999999997</v>
      </c>
      <c r="U75" s="19">
        <f t="shared" si="11"/>
        <v>9.370000000000001</v>
      </c>
      <c r="V75" s="21">
        <f t="shared" si="12"/>
        <v>8.27</v>
      </c>
      <c r="W75" s="21">
        <f t="shared" si="13"/>
        <v>3.0999999999999996</v>
      </c>
      <c r="X75" s="13">
        <f t="shared" si="14"/>
        <v>3.1199999999999997</v>
      </c>
      <c r="Y75" s="13">
        <f t="shared" si="15"/>
        <v>3.57</v>
      </c>
      <c r="Z75" s="17">
        <f t="shared" si="16"/>
        <v>3.3699999999999997</v>
      </c>
    </row>
    <row r="76" spans="1:26" ht="12.75">
      <c r="A76" s="8">
        <v>39791</v>
      </c>
      <c r="B76" s="2">
        <v>344</v>
      </c>
      <c r="D76" s="10">
        <v>2</v>
      </c>
      <c r="E76" s="13">
        <v>0.59</v>
      </c>
      <c r="F76" s="33"/>
      <c r="O76" s="17"/>
      <c r="P76" s="19">
        <f t="shared" si="17"/>
        <v>-0.59</v>
      </c>
      <c r="Q76" s="19">
        <f t="shared" si="18"/>
        <v>-0.49</v>
      </c>
      <c r="R76" s="19">
        <f t="shared" si="19"/>
        <v>-0.38999999999999996</v>
      </c>
      <c r="S76" s="19">
        <f t="shared" si="20"/>
        <v>-0.29</v>
      </c>
      <c r="T76" s="17">
        <f t="shared" si="21"/>
        <v>-0.18999999999999995</v>
      </c>
      <c r="U76" s="19">
        <f t="shared" si="11"/>
        <v>9.21</v>
      </c>
      <c r="V76" s="21">
        <f t="shared" si="12"/>
        <v>8.11</v>
      </c>
      <c r="W76" s="21">
        <f t="shared" si="13"/>
        <v>2.94</v>
      </c>
      <c r="X76" s="13">
        <f t="shared" si="14"/>
        <v>2.96</v>
      </c>
      <c r="Y76" s="13">
        <f t="shared" si="15"/>
        <v>3.41</v>
      </c>
      <c r="Z76" s="17">
        <f t="shared" si="16"/>
        <v>3.21</v>
      </c>
    </row>
    <row r="77" spans="1:26" ht="12.75">
      <c r="A77" s="8">
        <v>39792</v>
      </c>
      <c r="B77" s="2">
        <v>345</v>
      </c>
      <c r="D77" s="10">
        <v>0</v>
      </c>
      <c r="E77" s="13">
        <v>0.33</v>
      </c>
      <c r="F77" s="33"/>
      <c r="O77" s="17"/>
      <c r="P77" s="19">
        <f t="shared" si="17"/>
        <v>-0.33</v>
      </c>
      <c r="Q77" s="19">
        <f t="shared" si="18"/>
        <v>-0.23</v>
      </c>
      <c r="R77" s="19">
        <f t="shared" si="19"/>
        <v>-0.13</v>
      </c>
      <c r="S77" s="19">
        <f t="shared" si="20"/>
        <v>-0.030000000000000027</v>
      </c>
      <c r="T77" s="17">
        <f t="shared" si="21"/>
        <v>0.07</v>
      </c>
      <c r="U77" s="19">
        <f t="shared" si="11"/>
        <v>9.47</v>
      </c>
      <c r="V77" s="21">
        <f t="shared" si="12"/>
        <v>8.37</v>
      </c>
      <c r="W77" s="21">
        <f t="shared" si="13"/>
        <v>3.1999999999999997</v>
      </c>
      <c r="X77" s="13">
        <f t="shared" si="14"/>
        <v>3.2199999999999998</v>
      </c>
      <c r="Y77" s="13">
        <f t="shared" si="15"/>
        <v>3.67</v>
      </c>
      <c r="Z77" s="17">
        <f t="shared" si="16"/>
        <v>3.4699999999999998</v>
      </c>
    </row>
    <row r="78" spans="1:26" ht="12.75">
      <c r="A78" s="8">
        <v>39793</v>
      </c>
      <c r="B78" s="2">
        <v>346</v>
      </c>
      <c r="D78" s="10">
        <v>0</v>
      </c>
      <c r="E78" s="13">
        <v>0.32</v>
      </c>
      <c r="F78" s="33"/>
      <c r="O78" s="17"/>
      <c r="P78" s="19">
        <f t="shared" si="17"/>
        <v>-0.32</v>
      </c>
      <c r="Q78" s="19">
        <f t="shared" si="18"/>
        <v>-0.22</v>
      </c>
      <c r="R78" s="19">
        <f t="shared" si="19"/>
        <v>-0.12</v>
      </c>
      <c r="S78" s="19">
        <f t="shared" si="20"/>
        <v>-0.020000000000000018</v>
      </c>
      <c r="T78" s="17">
        <f t="shared" si="21"/>
        <v>0.08000000000000002</v>
      </c>
      <c r="U78" s="19">
        <f t="shared" si="11"/>
        <v>9.48</v>
      </c>
      <c r="V78" s="21">
        <f t="shared" si="12"/>
        <v>8.379999999999999</v>
      </c>
      <c r="W78" s="21">
        <f t="shared" si="13"/>
        <v>3.21</v>
      </c>
      <c r="X78" s="13">
        <f t="shared" si="14"/>
        <v>3.23</v>
      </c>
      <c r="Y78" s="13">
        <f t="shared" si="15"/>
        <v>3.68</v>
      </c>
      <c r="Z78" s="17">
        <f t="shared" si="16"/>
        <v>3.48</v>
      </c>
    </row>
    <row r="79" spans="1:26" ht="12.75">
      <c r="A79" s="8">
        <v>39794</v>
      </c>
      <c r="B79" s="2">
        <v>347</v>
      </c>
      <c r="D79" s="10">
        <v>1</v>
      </c>
      <c r="E79" s="13">
        <v>0.32</v>
      </c>
      <c r="F79" s="33"/>
      <c r="O79" s="17"/>
      <c r="P79" s="19">
        <f t="shared" si="17"/>
        <v>-0.32</v>
      </c>
      <c r="Q79" s="19">
        <f t="shared" si="18"/>
        <v>-0.22</v>
      </c>
      <c r="R79" s="19">
        <f t="shared" si="19"/>
        <v>-0.12</v>
      </c>
      <c r="S79" s="19">
        <f t="shared" si="20"/>
        <v>-0.020000000000000018</v>
      </c>
      <c r="T79" s="17">
        <f t="shared" si="21"/>
        <v>0.08000000000000002</v>
      </c>
      <c r="U79" s="19">
        <f t="shared" si="11"/>
        <v>9.48</v>
      </c>
      <c r="V79" s="21">
        <f t="shared" si="12"/>
        <v>8.379999999999999</v>
      </c>
      <c r="W79" s="21">
        <f t="shared" si="13"/>
        <v>3.21</v>
      </c>
      <c r="X79" s="13">
        <f t="shared" si="14"/>
        <v>3.23</v>
      </c>
      <c r="Y79" s="13">
        <f t="shared" si="15"/>
        <v>3.68</v>
      </c>
      <c r="Z79" s="17">
        <f t="shared" si="16"/>
        <v>3.48</v>
      </c>
    </row>
    <row r="80" spans="1:26" ht="12.75">
      <c r="A80" s="8">
        <v>39795</v>
      </c>
      <c r="B80" s="2">
        <v>348</v>
      </c>
      <c r="C80" s="2">
        <v>2</v>
      </c>
      <c r="D80" s="10">
        <v>19</v>
      </c>
      <c r="E80" s="13">
        <v>0.47</v>
      </c>
      <c r="F80" s="33"/>
      <c r="O80" s="17"/>
      <c r="P80" s="19">
        <f t="shared" si="17"/>
        <v>-0.47</v>
      </c>
      <c r="Q80" s="19">
        <f t="shared" si="18"/>
        <v>-0.37</v>
      </c>
      <c r="R80" s="19">
        <f t="shared" si="19"/>
        <v>-0.26999999999999996</v>
      </c>
      <c r="S80" s="19">
        <f t="shared" si="20"/>
        <v>-0.16999999999999998</v>
      </c>
      <c r="T80" s="17">
        <f t="shared" si="21"/>
        <v>-0.06999999999999995</v>
      </c>
      <c r="U80" s="19">
        <f t="shared" si="11"/>
        <v>9.33</v>
      </c>
      <c r="V80" s="21">
        <f t="shared" si="12"/>
        <v>8.229999999999999</v>
      </c>
      <c r="W80" s="21">
        <f t="shared" si="13"/>
        <v>3.0599999999999996</v>
      </c>
      <c r="X80" s="13">
        <f t="shared" si="14"/>
        <v>3.08</v>
      </c>
      <c r="Y80" s="13">
        <f t="shared" si="15"/>
        <v>3.5300000000000002</v>
      </c>
      <c r="Z80" s="17">
        <f t="shared" si="16"/>
        <v>3.33</v>
      </c>
    </row>
    <row r="81" spans="1:26" ht="12.75">
      <c r="A81" s="8">
        <v>39796</v>
      </c>
      <c r="B81" s="2">
        <v>349</v>
      </c>
      <c r="D81" s="10">
        <v>9</v>
      </c>
      <c r="E81" s="13">
        <v>0.29</v>
      </c>
      <c r="F81" s="33"/>
      <c r="O81" s="17"/>
      <c r="P81" s="19">
        <f t="shared" si="17"/>
        <v>-0.29</v>
      </c>
      <c r="Q81" s="19">
        <f t="shared" si="18"/>
        <v>-0.18999999999999997</v>
      </c>
      <c r="R81" s="19">
        <f t="shared" si="19"/>
        <v>-0.08999999999999997</v>
      </c>
      <c r="S81" s="19">
        <f t="shared" si="20"/>
        <v>0.010000000000000009</v>
      </c>
      <c r="T81" s="17">
        <f t="shared" si="21"/>
        <v>0.11000000000000004</v>
      </c>
      <c r="U81" s="19">
        <f t="shared" si="11"/>
        <v>9.510000000000002</v>
      </c>
      <c r="V81" s="21">
        <f t="shared" si="12"/>
        <v>8.41</v>
      </c>
      <c r="W81" s="21">
        <f t="shared" si="13"/>
        <v>3.2399999999999998</v>
      </c>
      <c r="X81" s="13">
        <f t="shared" si="14"/>
        <v>3.26</v>
      </c>
      <c r="Y81" s="13">
        <f t="shared" si="15"/>
        <v>3.71</v>
      </c>
      <c r="Z81" s="17">
        <f t="shared" si="16"/>
        <v>3.51</v>
      </c>
    </row>
    <row r="82" spans="1:26" ht="12.75">
      <c r="A82" s="8">
        <v>39797</v>
      </c>
      <c r="B82" s="2">
        <v>350</v>
      </c>
      <c r="D82" s="10">
        <v>7</v>
      </c>
      <c r="E82" s="13">
        <v>0.34</v>
      </c>
      <c r="F82" s="33"/>
      <c r="O82" s="17"/>
      <c r="P82" s="19">
        <f t="shared" si="17"/>
        <v>-0.34</v>
      </c>
      <c r="Q82" s="19">
        <f t="shared" si="18"/>
        <v>-0.24000000000000002</v>
      </c>
      <c r="R82" s="19">
        <f t="shared" si="19"/>
        <v>-0.14</v>
      </c>
      <c r="S82" s="19">
        <f t="shared" si="20"/>
        <v>-0.040000000000000036</v>
      </c>
      <c r="T82" s="17">
        <f t="shared" si="21"/>
        <v>0.06</v>
      </c>
      <c r="U82" s="19">
        <f t="shared" si="11"/>
        <v>9.46</v>
      </c>
      <c r="V82" s="21">
        <f t="shared" si="12"/>
        <v>8.36</v>
      </c>
      <c r="W82" s="21">
        <f t="shared" si="13"/>
        <v>3.19</v>
      </c>
      <c r="X82" s="13">
        <f t="shared" si="14"/>
        <v>3.21</v>
      </c>
      <c r="Y82" s="13">
        <f t="shared" si="15"/>
        <v>3.66</v>
      </c>
      <c r="Z82" s="17">
        <f t="shared" si="16"/>
        <v>3.46</v>
      </c>
    </row>
    <row r="83" spans="1:26" ht="12.75">
      <c r="A83" s="8">
        <v>39798</v>
      </c>
      <c r="B83" s="2">
        <v>351</v>
      </c>
      <c r="D83" s="10">
        <v>12</v>
      </c>
      <c r="E83" s="13">
        <v>0.38</v>
      </c>
      <c r="F83" s="33"/>
      <c r="O83" s="17"/>
      <c r="P83" s="19">
        <f t="shared" si="17"/>
        <v>-0.38</v>
      </c>
      <c r="Q83" s="19">
        <f t="shared" si="18"/>
        <v>-0.28</v>
      </c>
      <c r="R83" s="19">
        <f t="shared" si="19"/>
        <v>-0.18</v>
      </c>
      <c r="S83" s="19">
        <f t="shared" si="20"/>
        <v>-0.08000000000000002</v>
      </c>
      <c r="T83" s="17">
        <f t="shared" si="21"/>
        <v>0.020000000000000018</v>
      </c>
      <c r="U83" s="19">
        <f t="shared" si="11"/>
        <v>9.42</v>
      </c>
      <c r="V83" s="21">
        <f t="shared" si="12"/>
        <v>8.319999999999999</v>
      </c>
      <c r="W83" s="21">
        <f t="shared" si="13"/>
        <v>3.15</v>
      </c>
      <c r="X83" s="13">
        <f t="shared" si="14"/>
        <v>3.17</v>
      </c>
      <c r="Y83" s="13">
        <f t="shared" si="15"/>
        <v>3.62</v>
      </c>
      <c r="Z83" s="17">
        <f t="shared" si="16"/>
        <v>3.42</v>
      </c>
    </row>
    <row r="84" spans="1:26" ht="12.75">
      <c r="A84" s="8">
        <v>39799</v>
      </c>
      <c r="B84" s="2">
        <v>352</v>
      </c>
      <c r="D84" s="10">
        <v>12</v>
      </c>
      <c r="E84" s="13">
        <v>0.28</v>
      </c>
      <c r="F84" s="33"/>
      <c r="O84" s="17"/>
      <c r="P84" s="19">
        <f t="shared" si="17"/>
        <v>-0.28</v>
      </c>
      <c r="Q84" s="19">
        <f t="shared" si="18"/>
        <v>-0.18000000000000002</v>
      </c>
      <c r="R84" s="19">
        <f t="shared" si="19"/>
        <v>-0.08000000000000002</v>
      </c>
      <c r="S84" s="19">
        <f t="shared" si="20"/>
        <v>0.019999999999999962</v>
      </c>
      <c r="T84" s="17">
        <f t="shared" si="21"/>
        <v>0.12</v>
      </c>
      <c r="U84" s="19">
        <f t="shared" si="11"/>
        <v>9.520000000000001</v>
      </c>
      <c r="V84" s="21">
        <f t="shared" si="12"/>
        <v>8.42</v>
      </c>
      <c r="W84" s="21">
        <f t="shared" si="13"/>
        <v>3.25</v>
      </c>
      <c r="X84" s="13">
        <f t="shared" si="14"/>
        <v>3.2699999999999996</v>
      </c>
      <c r="Y84" s="13">
        <f t="shared" si="15"/>
        <v>3.7199999999999998</v>
      </c>
      <c r="Z84" s="17">
        <f t="shared" si="16"/>
        <v>3.5199999999999996</v>
      </c>
    </row>
    <row r="85" spans="1:26" ht="12.75">
      <c r="A85" s="8">
        <v>39800</v>
      </c>
      <c r="B85" s="2">
        <v>353</v>
      </c>
      <c r="D85" s="10">
        <v>29</v>
      </c>
      <c r="E85" s="13">
        <v>0.58</v>
      </c>
      <c r="F85" s="33"/>
      <c r="O85" s="17"/>
      <c r="P85" s="19">
        <f t="shared" si="17"/>
        <v>-0.58</v>
      </c>
      <c r="Q85" s="19">
        <f t="shared" si="18"/>
        <v>-0.48</v>
      </c>
      <c r="R85" s="19">
        <f t="shared" si="19"/>
        <v>-0.37999999999999995</v>
      </c>
      <c r="S85" s="19">
        <f t="shared" si="20"/>
        <v>-0.27999999999999997</v>
      </c>
      <c r="T85" s="17">
        <f t="shared" si="21"/>
        <v>-0.17999999999999994</v>
      </c>
      <c r="U85" s="19">
        <f t="shared" si="11"/>
        <v>9.22</v>
      </c>
      <c r="V85" s="21">
        <f t="shared" si="12"/>
        <v>8.12</v>
      </c>
      <c r="W85" s="21">
        <f t="shared" si="13"/>
        <v>2.9499999999999997</v>
      </c>
      <c r="X85" s="13">
        <f t="shared" si="14"/>
        <v>2.9699999999999998</v>
      </c>
      <c r="Y85" s="13">
        <f t="shared" si="15"/>
        <v>3.42</v>
      </c>
      <c r="Z85" s="17">
        <f t="shared" si="16"/>
        <v>3.2199999999999998</v>
      </c>
    </row>
    <row r="86" spans="1:26" ht="12.75">
      <c r="A86" s="8">
        <v>39801</v>
      </c>
      <c r="B86" s="2">
        <v>354</v>
      </c>
      <c r="D86" s="10">
        <v>0</v>
      </c>
      <c r="E86" s="13">
        <v>0.57</v>
      </c>
      <c r="F86" s="33"/>
      <c r="O86" s="17"/>
      <c r="P86" s="19">
        <f t="shared" si="17"/>
        <v>-0.57</v>
      </c>
      <c r="Q86" s="19">
        <f t="shared" si="18"/>
        <v>-0.47</v>
      </c>
      <c r="R86" s="19">
        <f t="shared" si="19"/>
        <v>-0.36999999999999994</v>
      </c>
      <c r="S86" s="19">
        <f t="shared" si="20"/>
        <v>-0.26999999999999996</v>
      </c>
      <c r="T86" s="17">
        <f t="shared" si="21"/>
        <v>-0.16999999999999993</v>
      </c>
      <c r="U86" s="19">
        <f t="shared" si="11"/>
        <v>9.23</v>
      </c>
      <c r="V86" s="21">
        <f t="shared" si="12"/>
        <v>8.129999999999999</v>
      </c>
      <c r="W86" s="21">
        <f t="shared" si="13"/>
        <v>2.96</v>
      </c>
      <c r="X86" s="13">
        <f t="shared" si="14"/>
        <v>2.98</v>
      </c>
      <c r="Y86" s="13">
        <f t="shared" si="15"/>
        <v>3.43</v>
      </c>
      <c r="Z86" s="17">
        <f t="shared" si="16"/>
        <v>3.23</v>
      </c>
    </row>
    <row r="87" spans="1:26" ht="12.75">
      <c r="A87" s="8">
        <v>39802</v>
      </c>
      <c r="B87" s="2">
        <v>355</v>
      </c>
      <c r="D87" s="10">
        <v>0</v>
      </c>
      <c r="E87" s="13">
        <v>0.54</v>
      </c>
      <c r="F87" s="33"/>
      <c r="O87" s="17"/>
      <c r="P87" s="19">
        <f t="shared" si="17"/>
        <v>-0.54</v>
      </c>
      <c r="Q87" s="19">
        <f t="shared" si="18"/>
        <v>-0.44000000000000006</v>
      </c>
      <c r="R87" s="19">
        <f t="shared" si="19"/>
        <v>-0.34</v>
      </c>
      <c r="S87" s="19">
        <f t="shared" si="20"/>
        <v>-0.24000000000000005</v>
      </c>
      <c r="T87" s="17">
        <f t="shared" si="21"/>
        <v>-0.14</v>
      </c>
      <c r="U87" s="19">
        <f t="shared" si="11"/>
        <v>9.260000000000002</v>
      </c>
      <c r="V87" s="21">
        <f t="shared" si="12"/>
        <v>8.16</v>
      </c>
      <c r="W87" s="21">
        <f t="shared" si="13"/>
        <v>2.9899999999999998</v>
      </c>
      <c r="X87" s="13">
        <f t="shared" si="14"/>
        <v>3.01</v>
      </c>
      <c r="Y87" s="13">
        <f t="shared" si="15"/>
        <v>3.46</v>
      </c>
      <c r="Z87" s="17">
        <f t="shared" si="16"/>
        <v>3.26</v>
      </c>
    </row>
    <row r="88" spans="1:26" ht="12.75">
      <c r="A88" s="8">
        <v>39803</v>
      </c>
      <c r="B88" s="2">
        <v>356</v>
      </c>
      <c r="D88" s="10">
        <v>0</v>
      </c>
      <c r="E88" s="13">
        <v>0.5</v>
      </c>
      <c r="F88" s="33"/>
      <c r="O88" s="17"/>
      <c r="P88" s="19">
        <f t="shared" si="17"/>
        <v>-0.5</v>
      </c>
      <c r="Q88" s="19">
        <f t="shared" si="18"/>
        <v>-0.4</v>
      </c>
      <c r="R88" s="19">
        <f t="shared" si="19"/>
        <v>-0.3</v>
      </c>
      <c r="S88" s="19">
        <f t="shared" si="20"/>
        <v>-0.2</v>
      </c>
      <c r="T88" s="17">
        <f t="shared" si="21"/>
        <v>-0.09999999999999998</v>
      </c>
      <c r="U88" s="19">
        <f t="shared" si="11"/>
        <v>9.3</v>
      </c>
      <c r="V88" s="21">
        <f t="shared" si="12"/>
        <v>8.2</v>
      </c>
      <c r="W88" s="21">
        <f t="shared" si="13"/>
        <v>3.03</v>
      </c>
      <c r="X88" s="13">
        <f t="shared" si="14"/>
        <v>3.05</v>
      </c>
      <c r="Y88" s="13">
        <f t="shared" si="15"/>
        <v>3.5</v>
      </c>
      <c r="Z88" s="17">
        <f t="shared" si="16"/>
        <v>3.3</v>
      </c>
    </row>
    <row r="89" spans="1:26" ht="12.75">
      <c r="A89" s="8">
        <v>39804</v>
      </c>
      <c r="B89" s="2">
        <v>357</v>
      </c>
      <c r="D89" s="10">
        <v>16</v>
      </c>
      <c r="E89" s="13">
        <v>0.67</v>
      </c>
      <c r="F89" s="33"/>
      <c r="O89" s="17"/>
      <c r="P89" s="19">
        <f t="shared" si="17"/>
        <v>-0.67</v>
      </c>
      <c r="Q89" s="19">
        <f t="shared" si="18"/>
        <v>-0.5700000000000001</v>
      </c>
      <c r="R89" s="19">
        <f t="shared" si="19"/>
        <v>-0.47000000000000003</v>
      </c>
      <c r="S89" s="19">
        <f t="shared" si="20"/>
        <v>-0.37000000000000005</v>
      </c>
      <c r="T89" s="17">
        <f t="shared" si="21"/>
        <v>-0.27</v>
      </c>
      <c r="U89" s="19">
        <f t="shared" si="11"/>
        <v>9.13</v>
      </c>
      <c r="V89" s="21">
        <f t="shared" si="12"/>
        <v>8.03</v>
      </c>
      <c r="W89" s="21">
        <f t="shared" si="13"/>
        <v>2.86</v>
      </c>
      <c r="X89" s="13">
        <f t="shared" si="14"/>
        <v>2.88</v>
      </c>
      <c r="Y89" s="13">
        <f t="shared" si="15"/>
        <v>3.33</v>
      </c>
      <c r="Z89" s="17">
        <f t="shared" si="16"/>
        <v>3.13</v>
      </c>
    </row>
    <row r="90" spans="1:26" ht="12.75">
      <c r="A90" s="8">
        <v>39805</v>
      </c>
      <c r="B90" s="2">
        <v>358</v>
      </c>
      <c r="D90" s="10">
        <v>7</v>
      </c>
      <c r="E90" s="13">
        <v>0.57</v>
      </c>
      <c r="F90" s="33"/>
      <c r="O90" s="17"/>
      <c r="P90" s="19">
        <f t="shared" si="17"/>
        <v>-0.57</v>
      </c>
      <c r="Q90" s="19">
        <f t="shared" si="18"/>
        <v>-0.47</v>
      </c>
      <c r="R90" s="19">
        <f t="shared" si="19"/>
        <v>-0.36999999999999994</v>
      </c>
      <c r="S90" s="19">
        <f t="shared" si="20"/>
        <v>-0.26999999999999996</v>
      </c>
      <c r="T90" s="17">
        <f t="shared" si="21"/>
        <v>-0.16999999999999993</v>
      </c>
      <c r="U90" s="19">
        <f t="shared" si="11"/>
        <v>9.23</v>
      </c>
      <c r="V90" s="21">
        <f t="shared" si="12"/>
        <v>8.129999999999999</v>
      </c>
      <c r="W90" s="21">
        <f t="shared" si="13"/>
        <v>2.96</v>
      </c>
      <c r="X90" s="13">
        <f t="shared" si="14"/>
        <v>2.98</v>
      </c>
      <c r="Y90" s="13">
        <f t="shared" si="15"/>
        <v>3.43</v>
      </c>
      <c r="Z90" s="17">
        <f t="shared" si="16"/>
        <v>3.23</v>
      </c>
    </row>
    <row r="91" spans="1:26" ht="12.75">
      <c r="A91" s="8">
        <v>39806</v>
      </c>
      <c r="B91" s="2">
        <v>359</v>
      </c>
      <c r="D91" s="10">
        <v>6</v>
      </c>
      <c r="E91" s="13">
        <v>0.54</v>
      </c>
      <c r="F91" s="33"/>
      <c r="O91" s="17"/>
      <c r="P91" s="19">
        <f t="shared" si="17"/>
        <v>-0.54</v>
      </c>
      <c r="Q91" s="19">
        <f t="shared" si="18"/>
        <v>-0.44000000000000006</v>
      </c>
      <c r="R91" s="19">
        <f t="shared" si="19"/>
        <v>-0.34</v>
      </c>
      <c r="S91" s="19">
        <f t="shared" si="20"/>
        <v>-0.24000000000000005</v>
      </c>
      <c r="T91" s="17">
        <f t="shared" si="21"/>
        <v>-0.14</v>
      </c>
      <c r="U91" s="19">
        <f t="shared" si="11"/>
        <v>9.260000000000002</v>
      </c>
      <c r="V91" s="21">
        <f t="shared" si="12"/>
        <v>8.16</v>
      </c>
      <c r="W91" s="21">
        <f t="shared" si="13"/>
        <v>2.9899999999999998</v>
      </c>
      <c r="X91" s="13">
        <f t="shared" si="14"/>
        <v>3.01</v>
      </c>
      <c r="Y91" s="13">
        <f t="shared" si="15"/>
        <v>3.46</v>
      </c>
      <c r="Z91" s="17">
        <f t="shared" si="16"/>
        <v>3.26</v>
      </c>
    </row>
    <row r="92" spans="1:26" ht="12.75">
      <c r="A92" s="8">
        <v>39807</v>
      </c>
      <c r="B92" s="2">
        <v>360</v>
      </c>
      <c r="D92" s="10">
        <v>26</v>
      </c>
      <c r="E92" s="13">
        <v>0.74</v>
      </c>
      <c r="F92" s="33"/>
      <c r="O92" s="17"/>
      <c r="P92" s="19">
        <f t="shared" si="17"/>
        <v>-0.74</v>
      </c>
      <c r="Q92" s="19">
        <f t="shared" si="18"/>
        <v>-0.64</v>
      </c>
      <c r="R92" s="19">
        <f t="shared" si="19"/>
        <v>-0.54</v>
      </c>
      <c r="S92" s="19">
        <f t="shared" si="20"/>
        <v>-0.44</v>
      </c>
      <c r="T92" s="17">
        <f t="shared" si="21"/>
        <v>-0.33999999999999997</v>
      </c>
      <c r="U92" s="19">
        <f t="shared" si="11"/>
        <v>9.06</v>
      </c>
      <c r="V92" s="21">
        <f t="shared" si="12"/>
        <v>7.959999999999999</v>
      </c>
      <c r="W92" s="21">
        <f t="shared" si="13"/>
        <v>2.79</v>
      </c>
      <c r="X92" s="13">
        <f t="shared" si="14"/>
        <v>2.8099999999999996</v>
      </c>
      <c r="Y92" s="13">
        <f t="shared" si="15"/>
        <v>3.26</v>
      </c>
      <c r="Z92" s="17">
        <f t="shared" si="16"/>
        <v>3.0599999999999996</v>
      </c>
    </row>
    <row r="93" spans="1:26" ht="12.75">
      <c r="A93" s="8">
        <v>39808</v>
      </c>
      <c r="B93" s="2">
        <v>361</v>
      </c>
      <c r="D93" s="10">
        <v>13</v>
      </c>
      <c r="E93" s="13">
        <v>0.59</v>
      </c>
      <c r="F93" s="33"/>
      <c r="O93" s="17"/>
      <c r="P93" s="13">
        <f t="shared" si="17"/>
        <v>-0.59</v>
      </c>
      <c r="Q93" s="19">
        <f t="shared" si="18"/>
        <v>-0.49</v>
      </c>
      <c r="R93" s="19">
        <f t="shared" si="19"/>
        <v>-0.38999999999999996</v>
      </c>
      <c r="S93" s="21">
        <f t="shared" si="20"/>
        <v>-0.29</v>
      </c>
      <c r="T93" s="32">
        <f t="shared" si="21"/>
        <v>-0.18999999999999995</v>
      </c>
      <c r="U93" s="19">
        <f t="shared" si="11"/>
        <v>9.21</v>
      </c>
      <c r="V93" s="21">
        <f t="shared" si="12"/>
        <v>8.11</v>
      </c>
      <c r="W93" s="21">
        <f t="shared" si="13"/>
        <v>2.94</v>
      </c>
      <c r="X93" s="13">
        <f t="shared" si="14"/>
        <v>2.96</v>
      </c>
      <c r="Y93" s="13">
        <f t="shared" si="15"/>
        <v>3.41</v>
      </c>
      <c r="Z93" s="17">
        <f t="shared" si="16"/>
        <v>3.21</v>
      </c>
    </row>
    <row r="94" spans="1:26" ht="12.75">
      <c r="A94" s="8">
        <v>39809</v>
      </c>
      <c r="B94" s="2">
        <v>362</v>
      </c>
      <c r="D94" s="10">
        <v>3</v>
      </c>
      <c r="E94" s="13">
        <v>0.59</v>
      </c>
      <c r="F94" s="33"/>
      <c r="O94" s="17"/>
      <c r="P94" s="13">
        <f t="shared" si="17"/>
        <v>-0.59</v>
      </c>
      <c r="Q94" s="19">
        <f t="shared" si="18"/>
        <v>-0.49</v>
      </c>
      <c r="R94" s="19">
        <f t="shared" si="19"/>
        <v>-0.38999999999999996</v>
      </c>
      <c r="S94" s="21">
        <f t="shared" si="20"/>
        <v>-0.29</v>
      </c>
      <c r="T94" s="32">
        <f t="shared" si="21"/>
        <v>-0.18999999999999995</v>
      </c>
      <c r="U94" s="19">
        <f t="shared" si="11"/>
        <v>9.21</v>
      </c>
      <c r="V94" s="21">
        <f t="shared" si="12"/>
        <v>8.11</v>
      </c>
      <c r="W94" s="21">
        <f t="shared" si="13"/>
        <v>2.94</v>
      </c>
      <c r="X94" s="13">
        <f t="shared" si="14"/>
        <v>2.96</v>
      </c>
      <c r="Y94" s="13">
        <f t="shared" si="15"/>
        <v>3.41</v>
      </c>
      <c r="Z94" s="17">
        <f t="shared" si="16"/>
        <v>3.21</v>
      </c>
    </row>
    <row r="95" spans="1:26" ht="12.75">
      <c r="A95" s="8">
        <v>39810</v>
      </c>
      <c r="B95" s="2">
        <v>363</v>
      </c>
      <c r="D95" s="10">
        <v>0</v>
      </c>
      <c r="E95" s="13">
        <v>0.58</v>
      </c>
      <c r="F95" s="33"/>
      <c r="O95" s="17"/>
      <c r="P95" s="13">
        <f t="shared" si="17"/>
        <v>-0.58</v>
      </c>
      <c r="Q95" s="19">
        <f t="shared" si="18"/>
        <v>-0.48</v>
      </c>
      <c r="R95" s="19">
        <f t="shared" si="19"/>
        <v>-0.37999999999999995</v>
      </c>
      <c r="S95" s="13">
        <f t="shared" si="20"/>
        <v>-0.27999999999999997</v>
      </c>
      <c r="T95" s="17">
        <f t="shared" si="21"/>
        <v>-0.17999999999999994</v>
      </c>
      <c r="U95" s="19">
        <f t="shared" si="11"/>
        <v>9.22</v>
      </c>
      <c r="V95" s="21">
        <f t="shared" si="12"/>
        <v>8.12</v>
      </c>
      <c r="W95" s="21">
        <f t="shared" si="13"/>
        <v>2.9499999999999997</v>
      </c>
      <c r="X95" s="13">
        <f t="shared" si="14"/>
        <v>2.9699999999999998</v>
      </c>
      <c r="Y95" s="13">
        <f t="shared" si="15"/>
        <v>3.42</v>
      </c>
      <c r="Z95" s="17">
        <f t="shared" si="16"/>
        <v>3.2199999999999998</v>
      </c>
    </row>
    <row r="96" spans="1:26" ht="12.75">
      <c r="A96" s="8">
        <v>39811</v>
      </c>
      <c r="B96" s="2">
        <v>364</v>
      </c>
      <c r="D96" s="10">
        <v>0</v>
      </c>
      <c r="E96" s="13">
        <v>0.57</v>
      </c>
      <c r="F96" s="33"/>
      <c r="O96" s="17"/>
      <c r="P96" s="13">
        <f t="shared" si="17"/>
        <v>-0.57</v>
      </c>
      <c r="Q96" s="19">
        <f t="shared" si="18"/>
        <v>-0.47</v>
      </c>
      <c r="R96" s="19">
        <f t="shared" si="19"/>
        <v>-0.36999999999999994</v>
      </c>
      <c r="S96" s="13">
        <f t="shared" si="20"/>
        <v>-0.26999999999999996</v>
      </c>
      <c r="T96" s="17">
        <f t="shared" si="21"/>
        <v>-0.16999999999999993</v>
      </c>
      <c r="U96" s="19">
        <f t="shared" si="11"/>
        <v>9.23</v>
      </c>
      <c r="V96" s="21">
        <f t="shared" si="12"/>
        <v>8.129999999999999</v>
      </c>
      <c r="W96" s="21">
        <f t="shared" si="13"/>
        <v>2.96</v>
      </c>
      <c r="X96" s="13">
        <f t="shared" si="14"/>
        <v>2.98</v>
      </c>
      <c r="Y96" s="13">
        <f t="shared" si="15"/>
        <v>3.43</v>
      </c>
      <c r="Z96" s="17">
        <f t="shared" si="16"/>
        <v>3.23</v>
      </c>
    </row>
    <row r="97" spans="1:26" ht="12.75">
      <c r="A97" s="8">
        <v>39812</v>
      </c>
      <c r="B97" s="2">
        <v>365</v>
      </c>
      <c r="D97" s="10">
        <v>0</v>
      </c>
      <c r="E97" s="13">
        <v>0.58</v>
      </c>
      <c r="F97" s="33"/>
      <c r="O97" s="17"/>
      <c r="P97" s="13">
        <f t="shared" si="17"/>
        <v>-0.58</v>
      </c>
      <c r="Q97" s="19">
        <f t="shared" si="18"/>
        <v>-0.48</v>
      </c>
      <c r="R97" s="19">
        <f t="shared" si="19"/>
        <v>-0.37999999999999995</v>
      </c>
      <c r="S97" s="21">
        <f t="shared" si="20"/>
        <v>-0.27999999999999997</v>
      </c>
      <c r="T97" s="32">
        <f t="shared" si="21"/>
        <v>-0.17999999999999994</v>
      </c>
      <c r="U97" s="19">
        <f t="shared" si="11"/>
        <v>9.22</v>
      </c>
      <c r="V97" s="21">
        <f t="shared" si="12"/>
        <v>8.12</v>
      </c>
      <c r="W97" s="21">
        <f t="shared" si="13"/>
        <v>2.9499999999999997</v>
      </c>
      <c r="X97" s="13">
        <f t="shared" si="14"/>
        <v>2.9699999999999998</v>
      </c>
      <c r="Y97" s="13">
        <f t="shared" si="15"/>
        <v>3.42</v>
      </c>
      <c r="Z97" s="17">
        <f t="shared" si="16"/>
        <v>3.2199999999999998</v>
      </c>
    </row>
    <row r="98" spans="1:26" ht="12.75">
      <c r="A98" s="8">
        <v>39813</v>
      </c>
      <c r="B98" s="2">
        <v>366</v>
      </c>
      <c r="D98" s="10">
        <v>0</v>
      </c>
      <c r="E98" s="13">
        <v>0.56</v>
      </c>
      <c r="F98" s="33">
        <v>3</v>
      </c>
      <c r="G98" s="2">
        <v>1040</v>
      </c>
      <c r="H98" s="13">
        <v>0.26</v>
      </c>
      <c r="I98" s="13">
        <v>0.48</v>
      </c>
      <c r="J98" s="13">
        <v>0.84</v>
      </c>
      <c r="K98" s="13">
        <v>0.62</v>
      </c>
      <c r="L98" s="13">
        <v>0.76</v>
      </c>
      <c r="M98" s="13">
        <v>0.51</v>
      </c>
      <c r="N98" s="13">
        <v>0.36</v>
      </c>
      <c r="O98" s="17">
        <v>0</v>
      </c>
      <c r="P98" s="13">
        <f t="shared" si="17"/>
        <v>-0.56</v>
      </c>
      <c r="Q98" s="19">
        <f t="shared" si="18"/>
        <v>-0.4600000000000001</v>
      </c>
      <c r="R98" s="19">
        <f t="shared" si="19"/>
        <v>-0.36000000000000004</v>
      </c>
      <c r="S98" s="13">
        <f t="shared" si="20"/>
        <v>-0.26000000000000006</v>
      </c>
      <c r="T98" s="17">
        <f t="shared" si="21"/>
        <v>-0.16000000000000003</v>
      </c>
      <c r="U98" s="19">
        <f t="shared" si="11"/>
        <v>9.24</v>
      </c>
      <c r="V98" s="21">
        <f t="shared" si="12"/>
        <v>8.139999999999999</v>
      </c>
      <c r="W98" s="21">
        <f t="shared" si="13"/>
        <v>2.9699999999999998</v>
      </c>
      <c r="X98" s="13">
        <f t="shared" si="14"/>
        <v>2.9899999999999998</v>
      </c>
      <c r="Y98" s="13">
        <f t="shared" si="15"/>
        <v>3.44</v>
      </c>
      <c r="Z98" s="17">
        <f t="shared" si="16"/>
        <v>3.2399999999999998</v>
      </c>
    </row>
    <row r="99" spans="1:26" ht="12.75">
      <c r="A99" s="8">
        <v>39814</v>
      </c>
      <c r="B99" s="2">
        <v>1</v>
      </c>
      <c r="D99" s="10">
        <v>0</v>
      </c>
      <c r="E99" s="13">
        <v>0.57</v>
      </c>
      <c r="F99" s="33"/>
      <c r="O99" s="17"/>
      <c r="P99" s="13">
        <f t="shared" si="17"/>
        <v>-0.57</v>
      </c>
      <c r="Q99" s="13">
        <f t="shared" si="18"/>
        <v>-0.47</v>
      </c>
      <c r="R99" s="19">
        <f t="shared" si="19"/>
        <v>-0.36999999999999994</v>
      </c>
      <c r="S99" s="21">
        <f t="shared" si="20"/>
        <v>-0.26999999999999996</v>
      </c>
      <c r="T99" s="32">
        <f t="shared" si="21"/>
        <v>-0.16999999999999993</v>
      </c>
      <c r="U99" s="19">
        <f t="shared" si="11"/>
        <v>9.23</v>
      </c>
      <c r="V99" s="21">
        <f t="shared" si="12"/>
        <v>8.129999999999999</v>
      </c>
      <c r="W99" s="21">
        <f t="shared" si="13"/>
        <v>2.96</v>
      </c>
      <c r="X99" s="13">
        <f t="shared" si="14"/>
        <v>2.98</v>
      </c>
      <c r="Y99" s="13">
        <f t="shared" si="15"/>
        <v>3.43</v>
      </c>
      <c r="Z99" s="17">
        <f t="shared" si="16"/>
        <v>3.23</v>
      </c>
    </row>
    <row r="100" spans="1:26" ht="12.75">
      <c r="A100" s="8">
        <v>39815</v>
      </c>
      <c r="B100" s="2">
        <v>2</v>
      </c>
      <c r="D100" s="10">
        <v>0</v>
      </c>
      <c r="E100" s="13">
        <v>0.56</v>
      </c>
      <c r="F100" s="33"/>
      <c r="O100" s="17"/>
      <c r="P100" s="50">
        <f t="shared" si="17"/>
        <v>-0.56</v>
      </c>
      <c r="Q100" s="50">
        <f t="shared" si="18"/>
        <v>-0.4600000000000001</v>
      </c>
      <c r="R100" s="21">
        <f t="shared" si="19"/>
        <v>-0.36000000000000004</v>
      </c>
      <c r="S100" s="21">
        <f t="shared" si="20"/>
        <v>-0.26000000000000006</v>
      </c>
      <c r="T100" s="32">
        <f t="shared" si="21"/>
        <v>-0.16000000000000003</v>
      </c>
      <c r="U100" s="19">
        <f t="shared" si="11"/>
        <v>9.24</v>
      </c>
      <c r="V100" s="19">
        <f t="shared" si="12"/>
        <v>8.139999999999999</v>
      </c>
      <c r="W100" s="21">
        <f t="shared" si="13"/>
        <v>2.9699999999999998</v>
      </c>
      <c r="X100" s="13">
        <f t="shared" si="14"/>
        <v>2.9899999999999998</v>
      </c>
      <c r="Y100" s="13">
        <f t="shared" si="15"/>
        <v>3.44</v>
      </c>
      <c r="Z100" s="17">
        <f t="shared" si="16"/>
        <v>3.2399999999999998</v>
      </c>
    </row>
    <row r="101" spans="1:26" ht="12.75">
      <c r="A101" s="8">
        <v>39816</v>
      </c>
      <c r="B101" s="2">
        <v>3</v>
      </c>
      <c r="D101" s="10">
        <v>6</v>
      </c>
      <c r="E101" s="13">
        <v>0.58</v>
      </c>
      <c r="F101" s="33"/>
      <c r="O101" s="17"/>
      <c r="P101" s="13">
        <f t="shared" si="17"/>
        <v>-0.58</v>
      </c>
      <c r="Q101" s="19">
        <f t="shared" si="18"/>
        <v>-0.48</v>
      </c>
      <c r="R101" s="19">
        <f t="shared" si="19"/>
        <v>-0.37999999999999995</v>
      </c>
      <c r="S101" s="13">
        <f t="shared" si="20"/>
        <v>-0.27999999999999997</v>
      </c>
      <c r="T101" s="17">
        <f t="shared" si="21"/>
        <v>-0.17999999999999994</v>
      </c>
      <c r="U101" s="19">
        <f t="shared" si="11"/>
        <v>9.22</v>
      </c>
      <c r="V101" s="19">
        <f t="shared" si="12"/>
        <v>8.12</v>
      </c>
      <c r="W101" s="21">
        <f t="shared" si="13"/>
        <v>2.9499999999999997</v>
      </c>
      <c r="X101" s="13">
        <f t="shared" si="14"/>
        <v>2.9699999999999998</v>
      </c>
      <c r="Y101" s="13">
        <f t="shared" si="15"/>
        <v>3.42</v>
      </c>
      <c r="Z101" s="17">
        <f t="shared" si="16"/>
        <v>3.2199999999999998</v>
      </c>
    </row>
    <row r="102" spans="1:26" ht="12.75">
      <c r="A102" s="8">
        <v>39817</v>
      </c>
      <c r="B102" s="2">
        <v>4</v>
      </c>
      <c r="D102" s="10">
        <v>6</v>
      </c>
      <c r="E102" s="13">
        <v>0.64</v>
      </c>
      <c r="F102" s="33"/>
      <c r="O102" s="17"/>
      <c r="P102" s="13">
        <f t="shared" si="17"/>
        <v>-0.64</v>
      </c>
      <c r="Q102" s="19">
        <f t="shared" si="18"/>
        <v>-0.54</v>
      </c>
      <c r="R102" s="19">
        <f t="shared" si="19"/>
        <v>-0.44</v>
      </c>
      <c r="S102" s="13">
        <f t="shared" si="20"/>
        <v>-0.34</v>
      </c>
      <c r="T102" s="17">
        <f t="shared" si="21"/>
        <v>-0.24</v>
      </c>
      <c r="U102" s="19">
        <f t="shared" si="11"/>
        <v>9.16</v>
      </c>
      <c r="V102" s="19">
        <f t="shared" si="12"/>
        <v>8.059999999999999</v>
      </c>
      <c r="W102" s="21">
        <f t="shared" si="13"/>
        <v>2.8899999999999997</v>
      </c>
      <c r="X102" s="13">
        <f t="shared" si="14"/>
        <v>2.9099999999999997</v>
      </c>
      <c r="Y102" s="13">
        <f t="shared" si="15"/>
        <v>3.36</v>
      </c>
      <c r="Z102" s="17">
        <f t="shared" si="16"/>
        <v>3.1599999999999997</v>
      </c>
    </row>
    <row r="103" spans="1:26" ht="12.75">
      <c r="A103" s="8">
        <v>39818</v>
      </c>
      <c r="B103" s="2">
        <v>5</v>
      </c>
      <c r="D103" s="10">
        <v>3</v>
      </c>
      <c r="E103" s="13">
        <v>0.66</v>
      </c>
      <c r="F103" s="33"/>
      <c r="O103" s="17"/>
      <c r="P103" s="13">
        <f t="shared" si="17"/>
        <v>-0.66</v>
      </c>
      <c r="Q103" s="19">
        <f t="shared" si="18"/>
        <v>-0.56</v>
      </c>
      <c r="R103" s="19">
        <f t="shared" si="19"/>
        <v>-0.46</v>
      </c>
      <c r="S103" s="13">
        <f t="shared" si="20"/>
        <v>-0.36000000000000004</v>
      </c>
      <c r="T103" s="17">
        <f t="shared" si="21"/>
        <v>-0.26</v>
      </c>
      <c r="U103" s="19">
        <f aca="true" t="shared" si="22" ref="U103:U125">9.8-E103</f>
        <v>9.14</v>
      </c>
      <c r="V103" s="19">
        <f aca="true" t="shared" si="23" ref="V103:V125">8.7-E103</f>
        <v>8.04</v>
      </c>
      <c r="W103" s="21">
        <f aca="true" t="shared" si="24" ref="W103:W125">3.53-E103</f>
        <v>2.8699999999999997</v>
      </c>
      <c r="X103" s="13">
        <f aca="true" t="shared" si="25" ref="X103:X125">3.55-E103</f>
        <v>2.8899999999999997</v>
      </c>
      <c r="Y103" s="13">
        <f aca="true" t="shared" si="26" ref="Y103:Y125">4-E103</f>
        <v>3.34</v>
      </c>
      <c r="Z103" s="17">
        <f aca="true" t="shared" si="27" ref="Z103:Z125">3.8-E103</f>
        <v>3.1399999999999997</v>
      </c>
    </row>
    <row r="104" spans="1:26" ht="12.75">
      <c r="A104" s="8">
        <v>39819</v>
      </c>
      <c r="B104" s="2">
        <v>6</v>
      </c>
      <c r="D104" s="10">
        <v>8</v>
      </c>
      <c r="E104" s="13">
        <v>0.69</v>
      </c>
      <c r="F104" s="33"/>
      <c r="O104" s="17"/>
      <c r="P104" s="13">
        <f aca="true" t="shared" si="28" ref="P104:P125">(E104-0)*-1</f>
        <v>-0.69</v>
      </c>
      <c r="Q104" s="19">
        <f aca="true" t="shared" si="29" ref="Q104:Q125">(0.1-E104)</f>
        <v>-0.59</v>
      </c>
      <c r="R104" s="19">
        <f aca="true" t="shared" si="30" ref="R104:R125">0.2-E104</f>
        <v>-0.48999999999999994</v>
      </c>
      <c r="S104" s="13">
        <f aca="true" t="shared" si="31" ref="S104:S125">0.3-E104</f>
        <v>-0.38999999999999996</v>
      </c>
      <c r="T104" s="17">
        <f aca="true" t="shared" si="32" ref="T104:T125">0.4-E104</f>
        <v>-0.2899999999999999</v>
      </c>
      <c r="U104" s="19">
        <f t="shared" si="22"/>
        <v>9.110000000000001</v>
      </c>
      <c r="V104" s="19">
        <f t="shared" si="23"/>
        <v>8.01</v>
      </c>
      <c r="W104" s="21">
        <f t="shared" si="24"/>
        <v>2.84</v>
      </c>
      <c r="X104" s="13">
        <f t="shared" si="25"/>
        <v>2.86</v>
      </c>
      <c r="Y104" s="13">
        <f t="shared" si="26"/>
        <v>3.31</v>
      </c>
      <c r="Z104" s="17">
        <f t="shared" si="27"/>
        <v>3.11</v>
      </c>
    </row>
    <row r="105" spans="1:26" ht="12.75">
      <c r="A105" s="8">
        <v>39820</v>
      </c>
      <c r="B105" s="2">
        <v>7</v>
      </c>
      <c r="D105" s="10">
        <v>2</v>
      </c>
      <c r="E105" s="13">
        <v>0.62</v>
      </c>
      <c r="F105" s="33"/>
      <c r="O105" s="17"/>
      <c r="P105" s="13">
        <f t="shared" si="28"/>
        <v>-0.62</v>
      </c>
      <c r="Q105" s="19">
        <f t="shared" si="29"/>
        <v>-0.52</v>
      </c>
      <c r="R105" s="19">
        <f t="shared" si="30"/>
        <v>-0.42</v>
      </c>
      <c r="S105" s="13">
        <f t="shared" si="31"/>
        <v>-0.32</v>
      </c>
      <c r="T105" s="17">
        <f t="shared" si="32"/>
        <v>-0.21999999999999997</v>
      </c>
      <c r="U105" s="19">
        <f t="shared" si="22"/>
        <v>9.180000000000001</v>
      </c>
      <c r="V105" s="19">
        <f t="shared" si="23"/>
        <v>8.08</v>
      </c>
      <c r="W105" s="21">
        <f t="shared" si="24"/>
        <v>2.9099999999999997</v>
      </c>
      <c r="X105" s="13">
        <f t="shared" si="25"/>
        <v>2.9299999999999997</v>
      </c>
      <c r="Y105" s="13">
        <f t="shared" si="26"/>
        <v>3.38</v>
      </c>
      <c r="Z105" s="17">
        <f t="shared" si="27"/>
        <v>3.1799999999999997</v>
      </c>
    </row>
    <row r="106" spans="1:26" ht="12.75">
      <c r="A106" s="8">
        <v>39821</v>
      </c>
      <c r="B106" s="2">
        <v>8</v>
      </c>
      <c r="D106" s="10">
        <v>0</v>
      </c>
      <c r="E106" s="13">
        <v>0.63</v>
      </c>
      <c r="F106" s="33"/>
      <c r="O106" s="17"/>
      <c r="P106" s="13">
        <f t="shared" si="28"/>
        <v>-0.63</v>
      </c>
      <c r="Q106" s="19">
        <f t="shared" si="29"/>
        <v>-0.53</v>
      </c>
      <c r="R106" s="19">
        <f t="shared" si="30"/>
        <v>-0.43</v>
      </c>
      <c r="S106" s="13">
        <f t="shared" si="31"/>
        <v>-0.33</v>
      </c>
      <c r="T106" s="17">
        <f t="shared" si="32"/>
        <v>-0.22999999999999998</v>
      </c>
      <c r="U106" s="19">
        <f t="shared" si="22"/>
        <v>9.17</v>
      </c>
      <c r="V106" s="19">
        <f t="shared" si="23"/>
        <v>8.069999999999999</v>
      </c>
      <c r="W106" s="21">
        <f t="shared" si="24"/>
        <v>2.9</v>
      </c>
      <c r="X106" s="13">
        <f t="shared" si="25"/>
        <v>2.92</v>
      </c>
      <c r="Y106" s="13">
        <f t="shared" si="26"/>
        <v>3.37</v>
      </c>
      <c r="Z106" s="17">
        <f t="shared" si="27"/>
        <v>3.17</v>
      </c>
    </row>
    <row r="107" spans="1:26" ht="12.75">
      <c r="A107" s="8">
        <v>39822</v>
      </c>
      <c r="B107" s="2">
        <v>9</v>
      </c>
      <c r="D107" s="10">
        <v>6</v>
      </c>
      <c r="E107" s="13">
        <v>0.63</v>
      </c>
      <c r="F107" s="33"/>
      <c r="O107" s="17"/>
      <c r="P107" s="13">
        <f t="shared" si="28"/>
        <v>-0.63</v>
      </c>
      <c r="Q107" s="19">
        <f t="shared" si="29"/>
        <v>-0.53</v>
      </c>
      <c r="R107" s="19">
        <f t="shared" si="30"/>
        <v>-0.43</v>
      </c>
      <c r="S107" s="21">
        <f t="shared" si="31"/>
        <v>-0.33</v>
      </c>
      <c r="T107" s="32">
        <f t="shared" si="32"/>
        <v>-0.22999999999999998</v>
      </c>
      <c r="U107" s="19">
        <f t="shared" si="22"/>
        <v>9.17</v>
      </c>
      <c r="V107" s="21">
        <f t="shared" si="23"/>
        <v>8.069999999999999</v>
      </c>
      <c r="W107" s="21">
        <f t="shared" si="24"/>
        <v>2.9</v>
      </c>
      <c r="X107" s="13">
        <f t="shared" si="25"/>
        <v>2.92</v>
      </c>
      <c r="Y107" s="13">
        <f t="shared" si="26"/>
        <v>3.37</v>
      </c>
      <c r="Z107" s="17">
        <f t="shared" si="27"/>
        <v>3.17</v>
      </c>
    </row>
    <row r="108" spans="1:26" ht="12.75">
      <c r="A108" s="8">
        <v>39823</v>
      </c>
      <c r="B108" s="2">
        <v>10</v>
      </c>
      <c r="D108" s="10">
        <v>0</v>
      </c>
      <c r="E108" s="13">
        <v>0.61</v>
      </c>
      <c r="F108" s="33"/>
      <c r="O108" s="17"/>
      <c r="P108" s="13">
        <f t="shared" si="28"/>
        <v>-0.61</v>
      </c>
      <c r="Q108" s="19">
        <f t="shared" si="29"/>
        <v>-0.51</v>
      </c>
      <c r="R108" s="19">
        <f t="shared" si="30"/>
        <v>-0.41</v>
      </c>
      <c r="S108" s="13">
        <f t="shared" si="31"/>
        <v>-0.31</v>
      </c>
      <c r="T108" s="17">
        <f t="shared" si="32"/>
        <v>-0.20999999999999996</v>
      </c>
      <c r="U108" s="19">
        <f t="shared" si="22"/>
        <v>9.190000000000001</v>
      </c>
      <c r="V108" s="19">
        <f t="shared" si="23"/>
        <v>8.09</v>
      </c>
      <c r="W108" s="21">
        <f t="shared" si="24"/>
        <v>2.92</v>
      </c>
      <c r="X108" s="13">
        <f t="shared" si="25"/>
        <v>2.94</v>
      </c>
      <c r="Y108" s="13">
        <f t="shared" si="26"/>
        <v>3.39</v>
      </c>
      <c r="Z108" s="17">
        <f t="shared" si="27"/>
        <v>3.19</v>
      </c>
    </row>
    <row r="109" spans="1:26" ht="12.75">
      <c r="A109" s="8">
        <v>39824</v>
      </c>
      <c r="B109" s="2">
        <v>11</v>
      </c>
      <c r="D109" s="10">
        <v>1</v>
      </c>
      <c r="E109" s="13">
        <v>0.61</v>
      </c>
      <c r="F109" s="33"/>
      <c r="G109" s="2">
        <v>1030</v>
      </c>
      <c r="H109" s="13">
        <v>0.3</v>
      </c>
      <c r="I109" s="13">
        <v>0.46</v>
      </c>
      <c r="J109" s="13">
        <v>0.84</v>
      </c>
      <c r="K109" s="13">
        <v>0.56</v>
      </c>
      <c r="L109" s="13">
        <v>0.82</v>
      </c>
      <c r="M109" s="13">
        <v>0.61</v>
      </c>
      <c r="N109" s="13" t="s">
        <v>40</v>
      </c>
      <c r="O109" s="17">
        <v>0</v>
      </c>
      <c r="P109" s="13">
        <f t="shared" si="28"/>
        <v>-0.61</v>
      </c>
      <c r="Q109" s="19">
        <f t="shared" si="29"/>
        <v>-0.51</v>
      </c>
      <c r="R109" s="19">
        <f t="shared" si="30"/>
        <v>-0.41</v>
      </c>
      <c r="S109" s="13">
        <f t="shared" si="31"/>
        <v>-0.31</v>
      </c>
      <c r="T109" s="17">
        <f t="shared" si="32"/>
        <v>-0.20999999999999996</v>
      </c>
      <c r="U109" s="19">
        <f t="shared" si="22"/>
        <v>9.190000000000001</v>
      </c>
      <c r="V109" s="19">
        <f t="shared" si="23"/>
        <v>8.09</v>
      </c>
      <c r="W109" s="21">
        <f t="shared" si="24"/>
        <v>2.92</v>
      </c>
      <c r="X109" s="13">
        <f t="shared" si="25"/>
        <v>2.94</v>
      </c>
      <c r="Y109" s="13">
        <f t="shared" si="26"/>
        <v>3.39</v>
      </c>
      <c r="Z109" s="17">
        <f t="shared" si="27"/>
        <v>3.19</v>
      </c>
    </row>
    <row r="110" spans="1:26" ht="12.75">
      <c r="A110" s="8">
        <v>39825</v>
      </c>
      <c r="B110" s="2">
        <v>12</v>
      </c>
      <c r="D110" s="10">
        <v>8</v>
      </c>
      <c r="E110" s="13">
        <v>0.57</v>
      </c>
      <c r="F110" s="33"/>
      <c r="O110" s="17"/>
      <c r="P110" s="13">
        <f t="shared" si="28"/>
        <v>-0.57</v>
      </c>
      <c r="Q110" s="19">
        <f t="shared" si="29"/>
        <v>-0.47</v>
      </c>
      <c r="R110" s="19">
        <f t="shared" si="30"/>
        <v>-0.36999999999999994</v>
      </c>
      <c r="S110" s="13">
        <f t="shared" si="31"/>
        <v>-0.26999999999999996</v>
      </c>
      <c r="T110" s="17">
        <f t="shared" si="32"/>
        <v>-0.16999999999999993</v>
      </c>
      <c r="U110" s="19">
        <f t="shared" si="22"/>
        <v>9.23</v>
      </c>
      <c r="V110" s="19">
        <f t="shared" si="23"/>
        <v>8.129999999999999</v>
      </c>
      <c r="W110" s="21">
        <f t="shared" si="24"/>
        <v>2.96</v>
      </c>
      <c r="X110" s="13">
        <f t="shared" si="25"/>
        <v>2.98</v>
      </c>
      <c r="Y110" s="13">
        <f t="shared" si="26"/>
        <v>3.43</v>
      </c>
      <c r="Z110" s="17">
        <f t="shared" si="27"/>
        <v>3.23</v>
      </c>
    </row>
    <row r="111" spans="1:26" ht="12.75">
      <c r="A111" s="8">
        <v>39826</v>
      </c>
      <c r="B111" s="2">
        <v>13</v>
      </c>
      <c r="D111" s="10">
        <v>0</v>
      </c>
      <c r="E111" s="13">
        <v>0.54</v>
      </c>
      <c r="F111" s="33"/>
      <c r="O111" s="17"/>
      <c r="P111" s="13">
        <f t="shared" si="28"/>
        <v>-0.54</v>
      </c>
      <c r="Q111" s="19">
        <f t="shared" si="29"/>
        <v>-0.44000000000000006</v>
      </c>
      <c r="R111" s="19">
        <f t="shared" si="30"/>
        <v>-0.34</v>
      </c>
      <c r="S111" s="21">
        <f t="shared" si="31"/>
        <v>-0.24000000000000005</v>
      </c>
      <c r="T111" s="32">
        <f t="shared" si="32"/>
        <v>-0.14</v>
      </c>
      <c r="U111" s="19">
        <f t="shared" si="22"/>
        <v>9.260000000000002</v>
      </c>
      <c r="V111" s="21">
        <f t="shared" si="23"/>
        <v>8.16</v>
      </c>
      <c r="W111" s="21">
        <f t="shared" si="24"/>
        <v>2.9899999999999998</v>
      </c>
      <c r="X111" s="13">
        <f t="shared" si="25"/>
        <v>3.01</v>
      </c>
      <c r="Y111" s="13">
        <f t="shared" si="26"/>
        <v>3.46</v>
      </c>
      <c r="Z111" s="17">
        <f t="shared" si="27"/>
        <v>3.26</v>
      </c>
    </row>
    <row r="112" spans="1:26" ht="12.75">
      <c r="A112" s="8">
        <v>39827</v>
      </c>
      <c r="B112" s="2">
        <v>14</v>
      </c>
      <c r="D112" s="10">
        <v>0</v>
      </c>
      <c r="E112" s="13">
        <v>0.54</v>
      </c>
      <c r="F112" s="33"/>
      <c r="O112" s="17"/>
      <c r="P112" s="13">
        <f t="shared" si="28"/>
        <v>-0.54</v>
      </c>
      <c r="Q112" s="19">
        <f t="shared" si="29"/>
        <v>-0.44000000000000006</v>
      </c>
      <c r="R112" s="19">
        <f t="shared" si="30"/>
        <v>-0.34</v>
      </c>
      <c r="S112" s="13">
        <f t="shared" si="31"/>
        <v>-0.24000000000000005</v>
      </c>
      <c r="T112" s="17">
        <f t="shared" si="32"/>
        <v>-0.14</v>
      </c>
      <c r="U112" s="19">
        <f t="shared" si="22"/>
        <v>9.260000000000002</v>
      </c>
      <c r="V112" s="19">
        <f t="shared" si="23"/>
        <v>8.16</v>
      </c>
      <c r="W112" s="21">
        <f t="shared" si="24"/>
        <v>2.9899999999999998</v>
      </c>
      <c r="X112" s="13">
        <f t="shared" si="25"/>
        <v>3.01</v>
      </c>
      <c r="Y112" s="13">
        <f t="shared" si="26"/>
        <v>3.46</v>
      </c>
      <c r="Z112" s="17">
        <f t="shared" si="27"/>
        <v>3.26</v>
      </c>
    </row>
    <row r="113" spans="1:26" ht="12.75">
      <c r="A113" s="8">
        <v>39828</v>
      </c>
      <c r="B113" s="2">
        <v>15</v>
      </c>
      <c r="D113" s="10">
        <v>0</v>
      </c>
      <c r="E113" s="13">
        <v>0.54</v>
      </c>
      <c r="F113" s="33"/>
      <c r="O113" s="17"/>
      <c r="P113" s="50">
        <f t="shared" si="28"/>
        <v>-0.54</v>
      </c>
      <c r="Q113" s="50">
        <f t="shared" si="29"/>
        <v>-0.44000000000000006</v>
      </c>
      <c r="R113" s="21">
        <f t="shared" si="30"/>
        <v>-0.34</v>
      </c>
      <c r="S113" s="21">
        <f t="shared" si="31"/>
        <v>-0.24000000000000005</v>
      </c>
      <c r="T113" s="32">
        <f t="shared" si="32"/>
        <v>-0.14</v>
      </c>
      <c r="U113" s="19">
        <f t="shared" si="22"/>
        <v>9.260000000000002</v>
      </c>
      <c r="V113" s="19">
        <f t="shared" si="23"/>
        <v>8.16</v>
      </c>
      <c r="W113" s="21">
        <f t="shared" si="24"/>
        <v>2.9899999999999998</v>
      </c>
      <c r="X113" s="13">
        <f t="shared" si="25"/>
        <v>3.01</v>
      </c>
      <c r="Y113" s="13">
        <f t="shared" si="26"/>
        <v>3.46</v>
      </c>
      <c r="Z113" s="17">
        <f t="shared" si="27"/>
        <v>3.26</v>
      </c>
    </row>
    <row r="114" spans="1:26" ht="12.75">
      <c r="A114" s="8">
        <v>39829</v>
      </c>
      <c r="B114" s="2">
        <v>16</v>
      </c>
      <c r="D114" s="10">
        <v>0</v>
      </c>
      <c r="E114" s="13">
        <v>0.53</v>
      </c>
      <c r="F114" s="33"/>
      <c r="O114" s="17"/>
      <c r="P114" s="13">
        <f t="shared" si="28"/>
        <v>-0.53</v>
      </c>
      <c r="Q114" s="13">
        <f t="shared" si="29"/>
        <v>-0.43000000000000005</v>
      </c>
      <c r="R114" s="19">
        <f t="shared" si="30"/>
        <v>-0.33</v>
      </c>
      <c r="S114" s="21">
        <f t="shared" si="31"/>
        <v>-0.23000000000000004</v>
      </c>
      <c r="T114" s="32">
        <f t="shared" si="32"/>
        <v>-0.13</v>
      </c>
      <c r="U114" s="19">
        <f t="shared" si="22"/>
        <v>9.270000000000001</v>
      </c>
      <c r="V114" s="19">
        <f t="shared" si="23"/>
        <v>8.17</v>
      </c>
      <c r="W114" s="21">
        <f t="shared" si="24"/>
        <v>3</v>
      </c>
      <c r="X114" s="13">
        <f t="shared" si="25"/>
        <v>3.0199999999999996</v>
      </c>
      <c r="Y114" s="13">
        <f t="shared" si="26"/>
        <v>3.4699999999999998</v>
      </c>
      <c r="Z114" s="17">
        <f t="shared" si="27"/>
        <v>3.2699999999999996</v>
      </c>
    </row>
    <row r="115" spans="1:26" ht="12.75">
      <c r="A115" s="8">
        <v>39830</v>
      </c>
      <c r="B115" s="2">
        <v>17</v>
      </c>
      <c r="D115" s="10">
        <v>0</v>
      </c>
      <c r="E115" s="13">
        <v>0.53</v>
      </c>
      <c r="F115" s="33"/>
      <c r="O115" s="17"/>
      <c r="P115" s="13">
        <f t="shared" si="28"/>
        <v>-0.53</v>
      </c>
      <c r="Q115" s="19">
        <f t="shared" si="29"/>
        <v>-0.43000000000000005</v>
      </c>
      <c r="R115" s="19">
        <f t="shared" si="30"/>
        <v>-0.33</v>
      </c>
      <c r="S115" s="13">
        <f t="shared" si="31"/>
        <v>-0.23000000000000004</v>
      </c>
      <c r="T115" s="17">
        <f t="shared" si="32"/>
        <v>-0.13</v>
      </c>
      <c r="U115" s="19">
        <f t="shared" si="22"/>
        <v>9.270000000000001</v>
      </c>
      <c r="V115" s="19">
        <f t="shared" si="23"/>
        <v>8.17</v>
      </c>
      <c r="W115" s="21">
        <f t="shared" si="24"/>
        <v>3</v>
      </c>
      <c r="X115" s="13">
        <f t="shared" si="25"/>
        <v>3.0199999999999996</v>
      </c>
      <c r="Y115" s="13">
        <f t="shared" si="26"/>
        <v>3.4699999999999998</v>
      </c>
      <c r="Z115" s="17">
        <f t="shared" si="27"/>
        <v>3.2699999999999996</v>
      </c>
    </row>
    <row r="116" spans="1:26" ht="12.75">
      <c r="A116" s="8">
        <v>39831</v>
      </c>
      <c r="B116" s="2">
        <v>18</v>
      </c>
      <c r="D116" s="10">
        <v>0</v>
      </c>
      <c r="E116" s="13">
        <v>0.54</v>
      </c>
      <c r="F116" s="33"/>
      <c r="O116" s="17"/>
      <c r="P116" s="13">
        <f t="shared" si="28"/>
        <v>-0.54</v>
      </c>
      <c r="Q116" s="19">
        <f t="shared" si="29"/>
        <v>-0.44000000000000006</v>
      </c>
      <c r="R116" s="19">
        <f t="shared" si="30"/>
        <v>-0.34</v>
      </c>
      <c r="S116" s="21">
        <f t="shared" si="31"/>
        <v>-0.24000000000000005</v>
      </c>
      <c r="T116" s="32">
        <f t="shared" si="32"/>
        <v>-0.14</v>
      </c>
      <c r="U116" s="19">
        <f t="shared" si="22"/>
        <v>9.260000000000002</v>
      </c>
      <c r="V116" s="21">
        <f t="shared" si="23"/>
        <v>8.16</v>
      </c>
      <c r="W116" s="21">
        <f t="shared" si="24"/>
        <v>2.9899999999999998</v>
      </c>
      <c r="X116" s="13">
        <f t="shared" si="25"/>
        <v>3.01</v>
      </c>
      <c r="Y116" s="13">
        <f t="shared" si="26"/>
        <v>3.46</v>
      </c>
      <c r="Z116" s="17">
        <f t="shared" si="27"/>
        <v>3.26</v>
      </c>
    </row>
    <row r="117" spans="1:26" ht="12.75">
      <c r="A117" s="8">
        <v>39832</v>
      </c>
      <c r="B117" s="2">
        <v>19</v>
      </c>
      <c r="D117" s="10">
        <v>0</v>
      </c>
      <c r="E117" s="13">
        <v>0.51</v>
      </c>
      <c r="F117" s="33"/>
      <c r="O117" s="17"/>
      <c r="P117" s="13">
        <f t="shared" si="28"/>
        <v>-0.51</v>
      </c>
      <c r="Q117" s="19">
        <f t="shared" si="29"/>
        <v>-0.41000000000000003</v>
      </c>
      <c r="R117" s="19">
        <f t="shared" si="30"/>
        <v>-0.31</v>
      </c>
      <c r="S117" s="13">
        <f t="shared" si="31"/>
        <v>-0.21000000000000002</v>
      </c>
      <c r="T117" s="17">
        <f t="shared" si="32"/>
        <v>-0.10999999999999999</v>
      </c>
      <c r="U117" s="19">
        <f t="shared" si="22"/>
        <v>9.290000000000001</v>
      </c>
      <c r="V117" s="19">
        <f t="shared" si="23"/>
        <v>8.19</v>
      </c>
      <c r="W117" s="21">
        <f t="shared" si="24"/>
        <v>3.0199999999999996</v>
      </c>
      <c r="X117" s="13">
        <f t="shared" si="25"/>
        <v>3.04</v>
      </c>
      <c r="Y117" s="13">
        <f t="shared" si="26"/>
        <v>3.49</v>
      </c>
      <c r="Z117" s="17">
        <f t="shared" si="27"/>
        <v>3.29</v>
      </c>
    </row>
    <row r="118" spans="1:26" ht="12.75">
      <c r="A118" s="8">
        <v>39833</v>
      </c>
      <c r="B118" s="2">
        <v>20</v>
      </c>
      <c r="D118" s="10">
        <v>0</v>
      </c>
      <c r="E118" s="13">
        <v>0.52</v>
      </c>
      <c r="F118" s="33"/>
      <c r="O118" s="17"/>
      <c r="P118" s="13">
        <f t="shared" si="28"/>
        <v>-0.52</v>
      </c>
      <c r="Q118" s="19">
        <f t="shared" si="29"/>
        <v>-0.42000000000000004</v>
      </c>
      <c r="R118" s="19">
        <f t="shared" si="30"/>
        <v>-0.32</v>
      </c>
      <c r="S118" s="13">
        <f t="shared" si="31"/>
        <v>-0.22000000000000003</v>
      </c>
      <c r="T118" s="17">
        <f t="shared" si="32"/>
        <v>-0.12</v>
      </c>
      <c r="U118" s="19">
        <f t="shared" si="22"/>
        <v>9.280000000000001</v>
      </c>
      <c r="V118" s="19">
        <f t="shared" si="23"/>
        <v>8.18</v>
      </c>
      <c r="W118" s="21">
        <f t="shared" si="24"/>
        <v>3.01</v>
      </c>
      <c r="X118" s="13">
        <f t="shared" si="25"/>
        <v>3.03</v>
      </c>
      <c r="Y118" s="13">
        <f t="shared" si="26"/>
        <v>3.48</v>
      </c>
      <c r="Z118" s="17">
        <f t="shared" si="27"/>
        <v>3.28</v>
      </c>
    </row>
    <row r="119" spans="1:26" ht="12.75">
      <c r="A119" s="8">
        <v>39834</v>
      </c>
      <c r="B119" s="2">
        <v>21</v>
      </c>
      <c r="D119" s="10">
        <v>0</v>
      </c>
      <c r="E119" s="13">
        <v>0.51</v>
      </c>
      <c r="F119" s="33"/>
      <c r="G119" s="2">
        <v>1000</v>
      </c>
      <c r="H119" s="13">
        <v>0.23</v>
      </c>
      <c r="I119" s="13">
        <v>0.44</v>
      </c>
      <c r="J119" s="13">
        <v>0.8</v>
      </c>
      <c r="K119" s="13">
        <v>0.52</v>
      </c>
      <c r="L119" s="13">
        <v>0.66</v>
      </c>
      <c r="M119" s="13">
        <v>0.44</v>
      </c>
      <c r="N119" s="13">
        <v>0.34</v>
      </c>
      <c r="O119" s="17">
        <v>0</v>
      </c>
      <c r="P119" s="13">
        <f t="shared" si="28"/>
        <v>-0.51</v>
      </c>
      <c r="Q119" s="13">
        <f t="shared" si="29"/>
        <v>-0.41000000000000003</v>
      </c>
      <c r="R119" s="19">
        <f t="shared" si="30"/>
        <v>-0.31</v>
      </c>
      <c r="S119" s="21">
        <f t="shared" si="31"/>
        <v>-0.21000000000000002</v>
      </c>
      <c r="T119" s="32">
        <f t="shared" si="32"/>
        <v>-0.10999999999999999</v>
      </c>
      <c r="U119" s="19">
        <f t="shared" si="22"/>
        <v>9.290000000000001</v>
      </c>
      <c r="V119" s="21">
        <f t="shared" si="23"/>
        <v>8.19</v>
      </c>
      <c r="W119" s="21">
        <f t="shared" si="24"/>
        <v>3.0199999999999996</v>
      </c>
      <c r="X119" s="13">
        <f t="shared" si="25"/>
        <v>3.04</v>
      </c>
      <c r="Y119" s="13">
        <f t="shared" si="26"/>
        <v>3.49</v>
      </c>
      <c r="Z119" s="17">
        <f t="shared" si="27"/>
        <v>3.29</v>
      </c>
    </row>
    <row r="120" spans="1:26" ht="12.75">
      <c r="A120" s="8">
        <v>39835</v>
      </c>
      <c r="B120" s="2">
        <v>22</v>
      </c>
      <c r="D120" s="10">
        <v>0</v>
      </c>
      <c r="E120" s="13">
        <v>0.54</v>
      </c>
      <c r="F120" s="33"/>
      <c r="O120" s="17"/>
      <c r="P120" s="13">
        <f t="shared" si="28"/>
        <v>-0.54</v>
      </c>
      <c r="Q120" s="19">
        <f t="shared" si="29"/>
        <v>-0.44000000000000006</v>
      </c>
      <c r="R120" s="19">
        <f t="shared" si="30"/>
        <v>-0.34</v>
      </c>
      <c r="S120" s="13">
        <f t="shared" si="31"/>
        <v>-0.24000000000000005</v>
      </c>
      <c r="T120" s="17">
        <f t="shared" si="32"/>
        <v>-0.14</v>
      </c>
      <c r="U120" s="19">
        <f t="shared" si="22"/>
        <v>9.260000000000002</v>
      </c>
      <c r="V120" s="19">
        <f t="shared" si="23"/>
        <v>8.16</v>
      </c>
      <c r="W120" s="21">
        <f t="shared" si="24"/>
        <v>2.9899999999999998</v>
      </c>
      <c r="X120" s="13">
        <f t="shared" si="25"/>
        <v>3.01</v>
      </c>
      <c r="Y120" s="13">
        <f t="shared" si="26"/>
        <v>3.46</v>
      </c>
      <c r="Z120" s="17">
        <f t="shared" si="27"/>
        <v>3.26</v>
      </c>
    </row>
    <row r="121" spans="1:26" ht="12.75">
      <c r="A121" s="8">
        <v>39836</v>
      </c>
      <c r="B121" s="2">
        <v>23</v>
      </c>
      <c r="D121" s="10">
        <v>11</v>
      </c>
      <c r="E121" s="13">
        <v>0.59</v>
      </c>
      <c r="F121" s="33"/>
      <c r="O121" s="17"/>
      <c r="P121" s="50">
        <f t="shared" si="28"/>
        <v>-0.59</v>
      </c>
      <c r="Q121" s="50">
        <f t="shared" si="29"/>
        <v>-0.49</v>
      </c>
      <c r="R121" s="21">
        <f t="shared" si="30"/>
        <v>-0.38999999999999996</v>
      </c>
      <c r="S121" s="21">
        <f t="shared" si="31"/>
        <v>-0.29</v>
      </c>
      <c r="T121" s="32">
        <f t="shared" si="32"/>
        <v>-0.18999999999999995</v>
      </c>
      <c r="U121" s="19">
        <f t="shared" si="22"/>
        <v>9.21</v>
      </c>
      <c r="V121" s="19">
        <f t="shared" si="23"/>
        <v>8.11</v>
      </c>
      <c r="W121" s="21">
        <f t="shared" si="24"/>
        <v>2.94</v>
      </c>
      <c r="X121" s="13">
        <f t="shared" si="25"/>
        <v>2.96</v>
      </c>
      <c r="Y121" s="13">
        <f t="shared" si="26"/>
        <v>3.41</v>
      </c>
      <c r="Z121" s="17">
        <f t="shared" si="27"/>
        <v>3.21</v>
      </c>
    </row>
    <row r="122" spans="1:26" ht="12.75">
      <c r="A122" s="8">
        <v>39837</v>
      </c>
      <c r="B122" s="2">
        <v>24</v>
      </c>
      <c r="D122" s="10">
        <v>7</v>
      </c>
      <c r="E122" s="13">
        <v>0.64</v>
      </c>
      <c r="F122" s="33"/>
      <c r="O122" s="17"/>
      <c r="P122" s="13">
        <f t="shared" si="28"/>
        <v>-0.64</v>
      </c>
      <c r="Q122" s="19">
        <f t="shared" si="29"/>
        <v>-0.54</v>
      </c>
      <c r="R122" s="19">
        <f t="shared" si="30"/>
        <v>-0.44</v>
      </c>
      <c r="S122" s="13">
        <f t="shared" si="31"/>
        <v>-0.34</v>
      </c>
      <c r="T122" s="17">
        <f t="shared" si="32"/>
        <v>-0.24</v>
      </c>
      <c r="U122" s="19">
        <f t="shared" si="22"/>
        <v>9.16</v>
      </c>
      <c r="V122" s="19">
        <f t="shared" si="23"/>
        <v>8.059999999999999</v>
      </c>
      <c r="W122" s="21">
        <f t="shared" si="24"/>
        <v>2.8899999999999997</v>
      </c>
      <c r="X122" s="13">
        <f t="shared" si="25"/>
        <v>2.9099999999999997</v>
      </c>
      <c r="Y122" s="13">
        <f t="shared" si="26"/>
        <v>3.36</v>
      </c>
      <c r="Z122" s="17">
        <f t="shared" si="27"/>
        <v>3.1599999999999997</v>
      </c>
    </row>
    <row r="123" spans="1:26" ht="12.75">
      <c r="A123" s="8">
        <v>39838</v>
      </c>
      <c r="B123" s="2">
        <v>25</v>
      </c>
      <c r="D123" s="10">
        <v>5</v>
      </c>
      <c r="E123" s="13">
        <v>0.69</v>
      </c>
      <c r="F123" s="33"/>
      <c r="O123" s="17"/>
      <c r="P123" s="13">
        <f t="shared" si="28"/>
        <v>-0.69</v>
      </c>
      <c r="Q123" s="19">
        <f t="shared" si="29"/>
        <v>-0.59</v>
      </c>
      <c r="R123" s="19">
        <f t="shared" si="30"/>
        <v>-0.48999999999999994</v>
      </c>
      <c r="S123" s="21">
        <f t="shared" si="31"/>
        <v>-0.38999999999999996</v>
      </c>
      <c r="T123" s="32">
        <f t="shared" si="32"/>
        <v>-0.2899999999999999</v>
      </c>
      <c r="U123" s="19">
        <f t="shared" si="22"/>
        <v>9.110000000000001</v>
      </c>
      <c r="V123" s="21">
        <f t="shared" si="23"/>
        <v>8.01</v>
      </c>
      <c r="W123" s="21">
        <f t="shared" si="24"/>
        <v>2.84</v>
      </c>
      <c r="X123" s="13">
        <f t="shared" si="25"/>
        <v>2.86</v>
      </c>
      <c r="Y123" s="13">
        <f t="shared" si="26"/>
        <v>3.31</v>
      </c>
      <c r="Z123" s="17">
        <f t="shared" si="27"/>
        <v>3.11</v>
      </c>
    </row>
    <row r="124" spans="1:26" ht="12.75">
      <c r="A124" s="8">
        <v>39839</v>
      </c>
      <c r="B124" s="2">
        <v>26</v>
      </c>
      <c r="D124" s="10">
        <v>19</v>
      </c>
      <c r="E124" s="13">
        <v>0.83</v>
      </c>
      <c r="F124" s="33"/>
      <c r="O124" s="17"/>
      <c r="P124" s="13">
        <f t="shared" si="28"/>
        <v>-0.83</v>
      </c>
      <c r="Q124" s="19">
        <f t="shared" si="29"/>
        <v>-0.73</v>
      </c>
      <c r="R124" s="19">
        <f t="shared" si="30"/>
        <v>-0.6299999999999999</v>
      </c>
      <c r="S124" s="13">
        <f t="shared" si="31"/>
        <v>-0.53</v>
      </c>
      <c r="T124" s="17">
        <f t="shared" si="32"/>
        <v>-0.42999999999999994</v>
      </c>
      <c r="U124" s="19">
        <f t="shared" si="22"/>
        <v>8.97</v>
      </c>
      <c r="V124" s="19">
        <f t="shared" si="23"/>
        <v>7.869999999999999</v>
      </c>
      <c r="W124" s="21">
        <f t="shared" si="24"/>
        <v>2.6999999999999997</v>
      </c>
      <c r="X124" s="13">
        <f t="shared" si="25"/>
        <v>2.7199999999999998</v>
      </c>
      <c r="Y124" s="13">
        <f t="shared" si="26"/>
        <v>3.17</v>
      </c>
      <c r="Z124" s="17">
        <f t="shared" si="27"/>
        <v>2.9699999999999998</v>
      </c>
    </row>
    <row r="125" spans="1:26" ht="12.75">
      <c r="A125" s="8">
        <v>39840</v>
      </c>
      <c r="B125" s="2">
        <v>27</v>
      </c>
      <c r="D125" s="10">
        <v>2</v>
      </c>
      <c r="E125" s="13">
        <v>0.73</v>
      </c>
      <c r="F125" s="33"/>
      <c r="O125" s="17"/>
      <c r="P125" s="13">
        <f t="shared" si="28"/>
        <v>-0.73</v>
      </c>
      <c r="Q125" s="19">
        <f t="shared" si="29"/>
        <v>-0.63</v>
      </c>
      <c r="R125" s="19">
        <f t="shared" si="30"/>
        <v>-0.53</v>
      </c>
      <c r="S125" s="21">
        <f t="shared" si="31"/>
        <v>-0.43</v>
      </c>
      <c r="T125" s="32">
        <f t="shared" si="32"/>
        <v>-0.32999999999999996</v>
      </c>
      <c r="U125" s="19">
        <f t="shared" si="22"/>
        <v>9.07</v>
      </c>
      <c r="V125" s="21">
        <f t="shared" si="23"/>
        <v>7.969999999999999</v>
      </c>
      <c r="W125" s="21">
        <f t="shared" si="24"/>
        <v>2.8</v>
      </c>
      <c r="X125" s="13">
        <f t="shared" si="25"/>
        <v>2.82</v>
      </c>
      <c r="Y125" s="13">
        <f t="shared" si="26"/>
        <v>3.27</v>
      </c>
      <c r="Z125" s="17">
        <f t="shared" si="27"/>
        <v>3.07</v>
      </c>
    </row>
    <row r="126" spans="1:26" ht="12.75">
      <c r="A126" s="8">
        <v>39841</v>
      </c>
      <c r="B126" s="2">
        <v>28</v>
      </c>
      <c r="D126" s="10">
        <v>5</v>
      </c>
      <c r="E126" s="13">
        <v>0.73</v>
      </c>
      <c r="F126" s="33"/>
      <c r="O126" s="17"/>
      <c r="P126" s="13">
        <f>(SASP!E126-0)*-1</f>
        <v>-1.64</v>
      </c>
      <c r="Q126" s="19">
        <f>(0.1-SASP!E126)</f>
        <v>-1.5399999999999998</v>
      </c>
      <c r="R126" s="19">
        <f>0.2-SASP!E126</f>
        <v>-1.44</v>
      </c>
      <c r="S126" s="21">
        <f>0.3-SASP!E126</f>
        <v>-1.3399999999999999</v>
      </c>
      <c r="T126" s="32">
        <f>0.4-SASP!E126</f>
        <v>-1.2399999999999998</v>
      </c>
      <c r="U126" s="19">
        <f>9.8-SASP!E126</f>
        <v>8.16</v>
      </c>
      <c r="V126" s="21">
        <f>8.7-SASP!E126</f>
        <v>7.06</v>
      </c>
      <c r="W126" s="21">
        <f>3.53-SASP!E126</f>
        <v>1.89</v>
      </c>
      <c r="X126" s="13">
        <f>3.55-SASP!E126</f>
        <v>1.91</v>
      </c>
      <c r="Y126" s="13">
        <f>4-SASP!E126</f>
        <v>2.3600000000000003</v>
      </c>
      <c r="Z126" s="17">
        <f>3.8-SASP!E126</f>
        <v>2.16</v>
      </c>
    </row>
    <row r="127" spans="1:26" ht="12.75">
      <c r="A127" s="8">
        <v>39842</v>
      </c>
      <c r="B127" s="2">
        <v>29</v>
      </c>
      <c r="D127" s="10">
        <v>3</v>
      </c>
      <c r="E127" s="13">
        <v>0.72</v>
      </c>
      <c r="F127" s="33"/>
      <c r="O127" s="17"/>
      <c r="P127" s="13">
        <f>(SASP!E127-0)*-1</f>
        <v>-1.67</v>
      </c>
      <c r="Q127" s="13">
        <f>(0.1-SASP!E127)</f>
        <v>-1.5699999999999998</v>
      </c>
      <c r="R127" s="19">
        <f>0.2-SASP!E127</f>
        <v>-1.47</v>
      </c>
      <c r="S127" s="21">
        <f>0.3-SASP!E127</f>
        <v>-1.3699999999999999</v>
      </c>
      <c r="T127" s="32">
        <f>0.4-SASP!E127</f>
        <v>-1.27</v>
      </c>
      <c r="U127" s="19">
        <f>9.8-SASP!E127</f>
        <v>8.13</v>
      </c>
      <c r="V127" s="21">
        <f>8.7-SASP!E127</f>
        <v>7.029999999999999</v>
      </c>
      <c r="W127" s="21">
        <f>3.53-SASP!E127</f>
        <v>1.8599999999999999</v>
      </c>
      <c r="X127" s="13">
        <f>3.55-SASP!E127</f>
        <v>1.88</v>
      </c>
      <c r="Y127" s="13">
        <f>4-SASP!E127</f>
        <v>2.33</v>
      </c>
      <c r="Z127" s="17">
        <f>3.8-SASP!E127</f>
        <v>2.13</v>
      </c>
    </row>
    <row r="128" spans="1:26" ht="12.75">
      <c r="A128" s="8">
        <v>39843</v>
      </c>
      <c r="B128" s="2">
        <v>30</v>
      </c>
      <c r="D128" s="10">
        <v>0</v>
      </c>
      <c r="E128" s="13">
        <v>0.7</v>
      </c>
      <c r="F128" s="33">
        <v>5</v>
      </c>
      <c r="G128" s="2">
        <v>1250</v>
      </c>
      <c r="H128" s="13">
        <v>0.1</v>
      </c>
      <c r="I128" s="13">
        <v>0.66</v>
      </c>
      <c r="J128" s="13">
        <v>0.96</v>
      </c>
      <c r="K128" s="13">
        <v>0.73</v>
      </c>
      <c r="L128" s="13">
        <v>0.9</v>
      </c>
      <c r="M128" s="13">
        <v>0.66</v>
      </c>
      <c r="N128" s="13" t="s">
        <v>40</v>
      </c>
      <c r="O128" s="17">
        <v>0</v>
      </c>
      <c r="P128" s="13">
        <f>(SASP!E128-0)*-1</f>
        <v>-1.61</v>
      </c>
      <c r="Q128" s="19">
        <f>(0.1-SASP!E128)</f>
        <v>-1.51</v>
      </c>
      <c r="R128" s="19">
        <f>0.2-SASP!E128</f>
        <v>-1.4100000000000001</v>
      </c>
      <c r="S128" s="21">
        <f>0.3-SASP!E128</f>
        <v>-1.31</v>
      </c>
      <c r="T128" s="32">
        <f>0.4-SASP!E128</f>
        <v>-1.21</v>
      </c>
      <c r="U128" s="19">
        <f>9.8-SASP!E128</f>
        <v>8.190000000000001</v>
      </c>
      <c r="V128" s="21">
        <f>8.7-SASP!E128</f>
        <v>7.089999999999999</v>
      </c>
      <c r="W128" s="21">
        <f>3.53-SASP!E128</f>
        <v>1.9199999999999997</v>
      </c>
      <c r="X128" s="13">
        <f>3.55-SASP!E128</f>
        <v>1.9399999999999997</v>
      </c>
      <c r="Y128" s="13">
        <f>4-SASP!E128</f>
        <v>2.3899999999999997</v>
      </c>
      <c r="Z128" s="17">
        <f>3.8-SASP!E128</f>
        <v>2.1899999999999995</v>
      </c>
    </row>
    <row r="129" spans="1:26" ht="12.75">
      <c r="A129" s="8">
        <v>39844</v>
      </c>
      <c r="B129" s="2">
        <v>31</v>
      </c>
      <c r="D129" s="10">
        <v>0</v>
      </c>
      <c r="E129" s="13">
        <v>0.71</v>
      </c>
      <c r="F129" s="33"/>
      <c r="O129" s="17"/>
      <c r="P129" s="13">
        <f>(SASP!E129-0)*-1</f>
        <v>-1.58</v>
      </c>
      <c r="Q129" s="19">
        <f>(0.1-SASP!E129)</f>
        <v>-1.48</v>
      </c>
      <c r="R129" s="19">
        <f>0.2-SASP!E129</f>
        <v>-1.3800000000000001</v>
      </c>
      <c r="S129" s="13">
        <f>0.3-SASP!E129</f>
        <v>-1.28</v>
      </c>
      <c r="T129" s="17">
        <f>0.4-SASP!E129</f>
        <v>-1.1800000000000002</v>
      </c>
      <c r="U129" s="19">
        <f>9.8-SASP!E129</f>
        <v>8.22</v>
      </c>
      <c r="V129" s="19">
        <f>8.7-SASP!E129</f>
        <v>7.119999999999999</v>
      </c>
      <c r="W129" s="21">
        <f>3.53-SASP!E129</f>
        <v>1.9499999999999997</v>
      </c>
      <c r="X129" s="13">
        <f>3.55-SASP!E129</f>
        <v>1.9699999999999998</v>
      </c>
      <c r="Y129" s="13">
        <f>4-SASP!E129</f>
        <v>2.42</v>
      </c>
      <c r="Z129" s="17">
        <f>3.8-SASP!E129</f>
        <v>2.2199999999999998</v>
      </c>
    </row>
    <row r="130" spans="1:26" ht="12.75">
      <c r="A130" s="8">
        <v>39845</v>
      </c>
      <c r="B130" s="2">
        <v>32</v>
      </c>
      <c r="D130" s="10">
        <v>0</v>
      </c>
      <c r="E130" s="13">
        <v>0.72</v>
      </c>
      <c r="F130" s="33"/>
      <c r="O130" s="17"/>
      <c r="P130" s="13">
        <f>(SASP!E130-0)*-1</f>
        <v>-1.55</v>
      </c>
      <c r="Q130" s="19">
        <f>(0.1-SASP!E130)</f>
        <v>-1.45</v>
      </c>
      <c r="R130" s="19">
        <f>0.2-SASP!E130</f>
        <v>-1.35</v>
      </c>
      <c r="S130" s="13">
        <f>0.3-SASP!E130</f>
        <v>-1.25</v>
      </c>
      <c r="T130" s="17">
        <f>0.4-SASP!E130</f>
        <v>-1.15</v>
      </c>
      <c r="U130" s="19">
        <f>9.8-SASP!E130</f>
        <v>8.25</v>
      </c>
      <c r="V130" s="19">
        <f>8.7-SASP!E130</f>
        <v>7.1499999999999995</v>
      </c>
      <c r="W130" s="21">
        <f>3.53-SASP!E130</f>
        <v>1.9799999999999998</v>
      </c>
      <c r="X130" s="13">
        <f>3.55-SASP!E130</f>
        <v>1.9999999999999998</v>
      </c>
      <c r="Y130" s="13">
        <f>4-SASP!E130</f>
        <v>2.45</v>
      </c>
      <c r="Z130" s="17">
        <f>3.8-SASP!E130</f>
        <v>2.25</v>
      </c>
    </row>
    <row r="131" spans="1:26" ht="12.75">
      <c r="A131" s="8">
        <v>39846</v>
      </c>
      <c r="B131" s="2">
        <v>33</v>
      </c>
      <c r="D131" s="10">
        <v>0</v>
      </c>
      <c r="E131" s="13">
        <v>0.71</v>
      </c>
      <c r="F131" s="33"/>
      <c r="O131" s="17"/>
      <c r="P131" s="13">
        <f>(SASP!E131-0)*-1</f>
        <v>-1.53</v>
      </c>
      <c r="Q131" s="19">
        <f>(0.1-SASP!E131)</f>
        <v>-1.43</v>
      </c>
      <c r="R131" s="19">
        <f>0.2-SASP!E131</f>
        <v>-1.33</v>
      </c>
      <c r="S131" s="13">
        <f>0.3-SASP!E131</f>
        <v>-1.23</v>
      </c>
      <c r="T131" s="17">
        <f>0.4-SASP!E131</f>
        <v>-1.13</v>
      </c>
      <c r="U131" s="19">
        <f>9.8-SASP!E131</f>
        <v>8.270000000000001</v>
      </c>
      <c r="V131" s="19">
        <f>8.7-SASP!E131</f>
        <v>7.169999999999999</v>
      </c>
      <c r="W131" s="21">
        <f>3.53-SASP!E131</f>
        <v>1.9999999999999998</v>
      </c>
      <c r="X131" s="13">
        <f>3.55-SASP!E131</f>
        <v>2.0199999999999996</v>
      </c>
      <c r="Y131" s="13">
        <f>4-SASP!E131</f>
        <v>2.4699999999999998</v>
      </c>
      <c r="Z131" s="17">
        <f>3.8-SASP!E131</f>
        <v>2.2699999999999996</v>
      </c>
    </row>
    <row r="132" spans="1:26" ht="12.75">
      <c r="A132" s="8">
        <v>39847</v>
      </c>
      <c r="B132" s="2">
        <v>34</v>
      </c>
      <c r="D132" s="10">
        <v>0</v>
      </c>
      <c r="E132" s="13">
        <v>0.69</v>
      </c>
      <c r="F132" s="33"/>
      <c r="O132" s="17"/>
      <c r="P132" s="13">
        <f>(SASP!E132-0)*-1</f>
        <v>-1.52</v>
      </c>
      <c r="Q132" s="19">
        <f>(0.1-SASP!E132)</f>
        <v>-1.42</v>
      </c>
      <c r="R132" s="19">
        <f>0.2-SASP!E132</f>
        <v>-1.32</v>
      </c>
      <c r="S132" s="13">
        <f>0.3-SASP!E132</f>
        <v>-1.22</v>
      </c>
      <c r="T132" s="17">
        <f>0.4-SASP!E132</f>
        <v>-1.12</v>
      </c>
      <c r="U132" s="19">
        <f>9.8-SASP!E132</f>
        <v>8.280000000000001</v>
      </c>
      <c r="V132" s="19">
        <f>8.7-SASP!E132</f>
        <v>7.18</v>
      </c>
      <c r="W132" s="21">
        <f>3.53-SASP!E132</f>
        <v>2.01</v>
      </c>
      <c r="X132" s="13">
        <f>3.55-SASP!E132</f>
        <v>2.03</v>
      </c>
      <c r="Y132" s="13">
        <f>4-SASP!E132</f>
        <v>2.48</v>
      </c>
      <c r="Z132" s="17">
        <f>3.8-SASP!E132</f>
        <v>2.28</v>
      </c>
    </row>
    <row r="133" spans="1:26" ht="12.75">
      <c r="A133" s="8">
        <v>39848</v>
      </c>
      <c r="B133" s="2">
        <v>35</v>
      </c>
      <c r="D133" s="10">
        <v>0</v>
      </c>
      <c r="E133" s="13">
        <v>0.68</v>
      </c>
      <c r="F133" s="33"/>
      <c r="O133" s="17"/>
      <c r="P133" s="13">
        <f>(SASP!E133-0)*-1</f>
        <v>-1.5</v>
      </c>
      <c r="Q133" s="19">
        <f>(0.1-SASP!E133)</f>
        <v>-1.4</v>
      </c>
      <c r="R133" s="19">
        <f>0.2-SASP!E133</f>
        <v>-1.3</v>
      </c>
      <c r="S133" s="13">
        <f>0.3-SASP!E133</f>
        <v>-1.2</v>
      </c>
      <c r="T133" s="17">
        <f>0.4-SASP!E133</f>
        <v>-1.1</v>
      </c>
      <c r="U133" s="19">
        <f>9.8-SASP!E133</f>
        <v>8.3</v>
      </c>
      <c r="V133" s="19">
        <f>8.7-SASP!E133</f>
        <v>7.199999999999999</v>
      </c>
      <c r="W133" s="21">
        <f>3.53-SASP!E133</f>
        <v>2.03</v>
      </c>
      <c r="X133" s="13">
        <f>3.55-SASP!E133</f>
        <v>2.05</v>
      </c>
      <c r="Y133" s="13">
        <f>4-SASP!E133</f>
        <v>2.5</v>
      </c>
      <c r="Z133" s="17">
        <f>3.8-SASP!E133</f>
        <v>2.3</v>
      </c>
    </row>
    <row r="134" spans="1:26" ht="12.75">
      <c r="A134" s="8">
        <v>39849</v>
      </c>
      <c r="B134" s="2">
        <v>36</v>
      </c>
      <c r="D134" s="10">
        <v>0</v>
      </c>
      <c r="E134" s="13">
        <v>0.7</v>
      </c>
      <c r="F134" s="33"/>
      <c r="O134" s="17"/>
      <c r="P134" s="13">
        <f>(SASP!E134-0)*-1</f>
        <v>-1.49</v>
      </c>
      <c r="Q134" s="19">
        <f>(0.1-SASP!E134)</f>
        <v>-1.39</v>
      </c>
      <c r="R134" s="19">
        <f>0.2-SASP!E134</f>
        <v>-1.29</v>
      </c>
      <c r="S134" s="13">
        <f>0.3-SASP!E134</f>
        <v>-1.19</v>
      </c>
      <c r="T134" s="17">
        <f>0.4-SASP!E134</f>
        <v>-1.0899999999999999</v>
      </c>
      <c r="U134" s="19">
        <f>9.8-SASP!E134</f>
        <v>8.31</v>
      </c>
      <c r="V134" s="19">
        <f>8.7-SASP!E134</f>
        <v>7.209999999999999</v>
      </c>
      <c r="W134" s="21">
        <f>3.53-SASP!E134</f>
        <v>2.04</v>
      </c>
      <c r="X134" s="13">
        <f>3.55-SASP!E134</f>
        <v>2.0599999999999996</v>
      </c>
      <c r="Y134" s="13">
        <f>4-SASP!E134</f>
        <v>2.51</v>
      </c>
      <c r="Z134" s="17">
        <f>3.8-SASP!E134</f>
        <v>2.3099999999999996</v>
      </c>
    </row>
    <row r="135" spans="1:26" ht="12.75">
      <c r="A135" s="8">
        <v>39850</v>
      </c>
      <c r="B135" s="2">
        <v>37</v>
      </c>
      <c r="D135" s="10">
        <v>0</v>
      </c>
      <c r="E135" s="13">
        <v>0.69</v>
      </c>
      <c r="F135" s="33"/>
      <c r="O135" s="17"/>
      <c r="P135" s="13">
        <f>(SASP!E135-0)*-1</f>
        <v>-1.47</v>
      </c>
      <c r="Q135" s="19">
        <f>(0.1-SASP!E135)</f>
        <v>-1.3699999999999999</v>
      </c>
      <c r="R135" s="19">
        <f>0.2-SASP!E135</f>
        <v>-1.27</v>
      </c>
      <c r="S135" s="13">
        <f>0.3-SASP!E135</f>
        <v>-1.17</v>
      </c>
      <c r="T135" s="17">
        <f>0.4-SASP!E135</f>
        <v>-1.0699999999999998</v>
      </c>
      <c r="U135" s="19">
        <f>9.8-SASP!E135</f>
        <v>8.33</v>
      </c>
      <c r="V135" s="19">
        <f>8.7-SASP!E135</f>
        <v>7.2299999999999995</v>
      </c>
      <c r="W135" s="21">
        <f>3.53-SASP!E135</f>
        <v>2.0599999999999996</v>
      </c>
      <c r="X135" s="13">
        <f>3.55-SASP!E135</f>
        <v>2.08</v>
      </c>
      <c r="Y135" s="13">
        <f>4-SASP!E135</f>
        <v>2.5300000000000002</v>
      </c>
      <c r="Z135" s="17">
        <f>3.8-SASP!E135</f>
        <v>2.33</v>
      </c>
    </row>
    <row r="136" spans="1:26" ht="12.75">
      <c r="A136" s="8">
        <v>39851</v>
      </c>
      <c r="B136" s="2">
        <v>38</v>
      </c>
      <c r="D136" s="10">
        <v>0</v>
      </c>
      <c r="E136" s="13">
        <v>0.7</v>
      </c>
      <c r="F136" s="33"/>
      <c r="O136" s="17"/>
      <c r="P136" s="13">
        <f>(SASP!E136-0)*-1</f>
        <v>-1.46</v>
      </c>
      <c r="Q136" s="19">
        <f>(0.1-SASP!E136)</f>
        <v>-1.3599999999999999</v>
      </c>
      <c r="R136" s="19">
        <f>0.2-SASP!E136</f>
        <v>-1.26</v>
      </c>
      <c r="S136" s="13">
        <f>0.3-SASP!E136</f>
        <v>-1.16</v>
      </c>
      <c r="T136" s="17">
        <f>0.4-SASP!E136</f>
        <v>-1.06</v>
      </c>
      <c r="U136" s="19">
        <f>9.8-SASP!E136</f>
        <v>8.34</v>
      </c>
      <c r="V136" s="19">
        <f>8.7-SASP!E136</f>
        <v>7.239999999999999</v>
      </c>
      <c r="W136" s="21">
        <f>3.53-SASP!E136</f>
        <v>2.07</v>
      </c>
      <c r="X136" s="13">
        <f>3.55-SASP!E136</f>
        <v>2.09</v>
      </c>
      <c r="Y136" s="13">
        <f>4-SASP!E136</f>
        <v>2.54</v>
      </c>
      <c r="Z136" s="17">
        <f>3.8-SASP!E136</f>
        <v>2.34</v>
      </c>
    </row>
    <row r="137" spans="1:26" ht="12.75">
      <c r="A137" s="8">
        <v>39852</v>
      </c>
      <c r="B137" s="2">
        <v>39</v>
      </c>
      <c r="D137" s="51">
        <v>7</v>
      </c>
      <c r="E137" s="13">
        <v>0.7</v>
      </c>
      <c r="F137" s="33"/>
      <c r="O137" s="17"/>
      <c r="P137" s="13">
        <f>(SASP!E137-0)*-1</f>
        <v>-1.45</v>
      </c>
      <c r="Q137" s="19">
        <f>(0.1-SASP!E137)</f>
        <v>-1.3499999999999999</v>
      </c>
      <c r="R137" s="19">
        <f>0.2-SASP!E137</f>
        <v>-1.25</v>
      </c>
      <c r="S137" s="13">
        <f>0.3-SASP!E137</f>
        <v>-1.15</v>
      </c>
      <c r="T137" s="17">
        <f>0.4-SASP!E137</f>
        <v>-1.0499999999999998</v>
      </c>
      <c r="U137" s="19">
        <f>9.8-SASP!E137</f>
        <v>8.350000000000001</v>
      </c>
      <c r="V137" s="19">
        <f>8.7-SASP!E137</f>
        <v>7.249999999999999</v>
      </c>
      <c r="W137" s="21">
        <f>3.53-SASP!E137</f>
        <v>2.08</v>
      </c>
      <c r="X137" s="13">
        <f>3.55-SASP!E137</f>
        <v>2.0999999999999996</v>
      </c>
      <c r="Y137" s="13">
        <f>4-SASP!E137</f>
        <v>2.55</v>
      </c>
      <c r="Z137" s="17">
        <f>3.8-SASP!E137</f>
        <v>2.3499999999999996</v>
      </c>
    </row>
    <row r="138" spans="1:26" ht="12.75">
      <c r="A138" s="8">
        <v>39853</v>
      </c>
      <c r="B138" s="2">
        <v>40</v>
      </c>
      <c r="D138" s="10">
        <v>16</v>
      </c>
      <c r="E138" s="13">
        <v>0.79</v>
      </c>
      <c r="F138" s="33"/>
      <c r="O138" s="17"/>
      <c r="P138" s="13">
        <f>(SASP!E138-0)*-1</f>
        <v>-1.61</v>
      </c>
      <c r="Q138" s="19">
        <f>(0.1-SASP!E138)</f>
        <v>-1.51</v>
      </c>
      <c r="R138" s="19">
        <f>0.2-SASP!E138</f>
        <v>-1.4100000000000001</v>
      </c>
      <c r="S138" s="13">
        <f>0.3-SASP!E138</f>
        <v>-1.31</v>
      </c>
      <c r="T138" s="17">
        <f>0.4-SASP!E138</f>
        <v>-1.21</v>
      </c>
      <c r="U138" s="19">
        <f>9.8-SASP!E138</f>
        <v>8.190000000000001</v>
      </c>
      <c r="V138" s="19">
        <f>8.7-SASP!E138</f>
        <v>7.089999999999999</v>
      </c>
      <c r="W138" s="21">
        <f>3.53-SASP!E138</f>
        <v>1.9199999999999997</v>
      </c>
      <c r="X138" s="13">
        <f>3.55-SASP!E138</f>
        <v>1.9399999999999997</v>
      </c>
      <c r="Y138" s="13">
        <f>4-SASP!E138</f>
        <v>2.3899999999999997</v>
      </c>
      <c r="Z138" s="17">
        <f>3.8-SASP!E138</f>
        <v>2.1899999999999995</v>
      </c>
    </row>
    <row r="139" spans="1:26" ht="12.75">
      <c r="A139" s="8">
        <v>39854</v>
      </c>
      <c r="B139" s="2">
        <v>41</v>
      </c>
      <c r="D139" s="10">
        <v>10</v>
      </c>
      <c r="E139" s="13">
        <v>0.91</v>
      </c>
      <c r="F139" s="33"/>
      <c r="O139" s="17"/>
      <c r="P139" s="13">
        <f>(SASP!E139-0)*-1</f>
        <v>-1.77</v>
      </c>
      <c r="Q139" s="19">
        <f>(0.1-SASP!E139)</f>
        <v>-1.67</v>
      </c>
      <c r="R139" s="19">
        <f>0.2-SASP!E139</f>
        <v>-1.57</v>
      </c>
      <c r="S139" s="13">
        <f>0.3-SASP!E139</f>
        <v>-1.47</v>
      </c>
      <c r="T139" s="17">
        <f>0.4-SASP!E139</f>
        <v>-1.37</v>
      </c>
      <c r="U139" s="19">
        <f>9.8-SASP!E139</f>
        <v>8.030000000000001</v>
      </c>
      <c r="V139" s="19">
        <f>8.7-SASP!E139</f>
        <v>6.93</v>
      </c>
      <c r="W139" s="21">
        <f>3.53-SASP!E139</f>
        <v>1.7599999999999998</v>
      </c>
      <c r="X139" s="13">
        <f>3.55-SASP!E139</f>
        <v>1.7799999999999998</v>
      </c>
      <c r="Y139" s="13">
        <f>4-SASP!E139</f>
        <v>2.23</v>
      </c>
      <c r="Z139" s="17">
        <f>3.8-SASP!E139</f>
        <v>2.03</v>
      </c>
    </row>
    <row r="140" spans="1:26" ht="12.75">
      <c r="A140" s="8">
        <v>39855</v>
      </c>
      <c r="B140" s="2">
        <v>42</v>
      </c>
      <c r="D140" s="10">
        <v>1</v>
      </c>
      <c r="E140" s="13">
        <v>0.88</v>
      </c>
      <c r="F140" s="33"/>
      <c r="O140" s="17"/>
      <c r="P140" s="13">
        <f>(SASP!E140-0)*-1</f>
        <v>-1.73</v>
      </c>
      <c r="Q140" s="19">
        <f>(0.1-SASP!E140)</f>
        <v>-1.63</v>
      </c>
      <c r="R140" s="19">
        <f>0.2-SASP!E140</f>
        <v>-1.53</v>
      </c>
      <c r="S140" s="13">
        <f>0.3-SASP!E140</f>
        <v>-1.43</v>
      </c>
      <c r="T140" s="17">
        <f>0.4-SASP!E140</f>
        <v>-1.33</v>
      </c>
      <c r="U140" s="19">
        <f>9.8-SASP!E140</f>
        <v>8.07</v>
      </c>
      <c r="V140" s="19">
        <f>8.7-SASP!E140</f>
        <v>6.969999999999999</v>
      </c>
      <c r="W140" s="21">
        <f>3.53-SASP!E140</f>
        <v>1.7999999999999998</v>
      </c>
      <c r="X140" s="13">
        <f>3.55-SASP!E140</f>
        <v>1.8199999999999998</v>
      </c>
      <c r="Y140" s="13">
        <f>4-SASP!E140</f>
        <v>2.27</v>
      </c>
      <c r="Z140" s="17">
        <f>3.8-SASP!E140</f>
        <v>2.07</v>
      </c>
    </row>
    <row r="141" spans="1:26" ht="12.75">
      <c r="A141" s="8">
        <v>39856</v>
      </c>
      <c r="B141" s="2">
        <v>43</v>
      </c>
      <c r="D141" s="10">
        <v>3</v>
      </c>
      <c r="E141" s="13">
        <v>0.85</v>
      </c>
      <c r="F141" s="33"/>
      <c r="O141" s="17"/>
      <c r="P141" s="13">
        <f>(SASP!E141-0)*-1</f>
        <v>-1.69</v>
      </c>
      <c r="Q141" s="19">
        <f>(0.1-SASP!E141)</f>
        <v>-1.5899999999999999</v>
      </c>
      <c r="R141" s="19">
        <f>0.2-SASP!E141</f>
        <v>-1.49</v>
      </c>
      <c r="S141" s="13">
        <f>0.3-SASP!E141</f>
        <v>-1.39</v>
      </c>
      <c r="T141" s="17">
        <f>0.4-SASP!E141</f>
        <v>-1.29</v>
      </c>
      <c r="U141" s="19">
        <f>9.8-SASP!E141</f>
        <v>8.110000000000001</v>
      </c>
      <c r="V141" s="19">
        <f>8.7-SASP!E141</f>
        <v>7.01</v>
      </c>
      <c r="W141" s="21">
        <f>3.53-SASP!E141</f>
        <v>1.8399999999999999</v>
      </c>
      <c r="X141" s="13">
        <f>3.55-SASP!E141</f>
        <v>1.8599999999999999</v>
      </c>
      <c r="Y141" s="13">
        <f>4-SASP!E141</f>
        <v>2.31</v>
      </c>
      <c r="Z141" s="17">
        <f>3.8-SASP!E141</f>
        <v>2.11</v>
      </c>
    </row>
    <row r="142" spans="1:26" ht="12.75">
      <c r="A142" s="8">
        <v>39857</v>
      </c>
      <c r="B142" s="2">
        <v>44</v>
      </c>
      <c r="D142" s="10">
        <v>2</v>
      </c>
      <c r="E142" s="13">
        <v>0.87</v>
      </c>
      <c r="F142" s="33"/>
      <c r="O142" s="17"/>
      <c r="P142" s="13">
        <f>(SASP!E142-0)*-1</f>
        <v>-1.69</v>
      </c>
      <c r="Q142" s="19">
        <f>(0.1-SASP!E142)</f>
        <v>-1.5899999999999999</v>
      </c>
      <c r="R142" s="19">
        <f>0.2-SASP!E142</f>
        <v>-1.49</v>
      </c>
      <c r="S142" s="13">
        <f>0.3-SASP!E142</f>
        <v>-1.39</v>
      </c>
      <c r="T142" s="17">
        <f>0.4-SASP!E142</f>
        <v>-1.29</v>
      </c>
      <c r="U142" s="19">
        <f>9.8-SASP!E142</f>
        <v>8.110000000000001</v>
      </c>
      <c r="V142" s="19">
        <f>8.7-SASP!E142</f>
        <v>7.01</v>
      </c>
      <c r="W142" s="21">
        <f>3.53-SASP!E142</f>
        <v>1.8399999999999999</v>
      </c>
      <c r="X142" s="13">
        <f>3.55-SASP!E142</f>
        <v>1.8599999999999999</v>
      </c>
      <c r="Y142" s="13">
        <f>4-SASP!E142</f>
        <v>2.31</v>
      </c>
      <c r="Z142" s="17">
        <f>3.8-SASP!E142</f>
        <v>2.11</v>
      </c>
    </row>
    <row r="143" spans="1:26" ht="12.75">
      <c r="A143" s="8">
        <v>39858</v>
      </c>
      <c r="B143" s="2">
        <v>45</v>
      </c>
      <c r="D143" s="10">
        <v>3</v>
      </c>
      <c r="E143" s="13">
        <v>0.85</v>
      </c>
      <c r="F143" s="33"/>
      <c r="O143" s="17"/>
      <c r="P143" s="13">
        <f>(SASP!E143-0)*-1</f>
        <v>-1.7</v>
      </c>
      <c r="Q143" s="19">
        <f>(0.1-SASP!E143)</f>
        <v>-1.5999999999999999</v>
      </c>
      <c r="R143" s="19">
        <f>0.2-SASP!E143</f>
        <v>-1.5</v>
      </c>
      <c r="S143" s="13">
        <f>0.3-SASP!E143</f>
        <v>-1.4</v>
      </c>
      <c r="T143" s="17">
        <f>0.4-SASP!E143</f>
        <v>-1.2999999999999998</v>
      </c>
      <c r="U143" s="19">
        <f>9.8-SASP!E143</f>
        <v>8.100000000000001</v>
      </c>
      <c r="V143" s="19">
        <f>8.7-SASP!E143</f>
        <v>6.999999999999999</v>
      </c>
      <c r="W143" s="21">
        <f>3.53-SASP!E143</f>
        <v>1.8299999999999998</v>
      </c>
      <c r="X143" s="13">
        <f>3.55-SASP!E143</f>
        <v>1.8499999999999999</v>
      </c>
      <c r="Y143" s="13">
        <f>4-SASP!E143</f>
        <v>2.3</v>
      </c>
      <c r="Z143" s="17">
        <f>3.8-SASP!E143</f>
        <v>2.0999999999999996</v>
      </c>
    </row>
    <row r="144" spans="1:26" ht="12.75">
      <c r="A144" s="8">
        <v>39859</v>
      </c>
      <c r="B144" s="2">
        <v>46</v>
      </c>
      <c r="D144" s="10">
        <v>0</v>
      </c>
      <c r="E144" s="13">
        <v>0.83</v>
      </c>
      <c r="F144" s="33"/>
      <c r="O144" s="17"/>
      <c r="P144" s="13">
        <f>(SASP!E144-0)*-1</f>
        <v>-1.67</v>
      </c>
      <c r="Q144" s="19">
        <f>(0.1-SASP!E144)</f>
        <v>-1.5699999999999998</v>
      </c>
      <c r="R144" s="19">
        <f>0.2-SASP!E144</f>
        <v>-1.47</v>
      </c>
      <c r="S144" s="13">
        <f>0.3-SASP!E144</f>
        <v>-1.3699999999999999</v>
      </c>
      <c r="T144" s="17">
        <f>0.4-SASP!E144</f>
        <v>-1.27</v>
      </c>
      <c r="U144" s="19">
        <f>9.8-SASP!E144</f>
        <v>8.13</v>
      </c>
      <c r="V144" s="19">
        <f>8.7-SASP!E144</f>
        <v>7.029999999999999</v>
      </c>
      <c r="W144" s="21">
        <f>3.53-SASP!E144</f>
        <v>1.8599999999999999</v>
      </c>
      <c r="X144" s="13">
        <f>3.55-SASP!E144</f>
        <v>1.88</v>
      </c>
      <c r="Y144" s="13">
        <f>4-SASP!E144</f>
        <v>2.33</v>
      </c>
      <c r="Z144" s="17">
        <f>3.8-SASP!E144</f>
        <v>2.13</v>
      </c>
    </row>
    <row r="145" spans="1:26" ht="12.75">
      <c r="A145" s="8">
        <v>39860</v>
      </c>
      <c r="B145" s="2">
        <v>47</v>
      </c>
      <c r="D145" s="10">
        <v>0</v>
      </c>
      <c r="E145" s="13">
        <v>0.82</v>
      </c>
      <c r="F145" s="33"/>
      <c r="O145" s="17"/>
      <c r="P145" s="13">
        <f>(SASP!E145-0)*-1</f>
        <v>-1.64</v>
      </c>
      <c r="Q145" s="19">
        <f>(0.1-SASP!E145)</f>
        <v>-1.5399999999999998</v>
      </c>
      <c r="R145" s="19">
        <f>0.2-SASP!E145</f>
        <v>-1.44</v>
      </c>
      <c r="S145" s="13">
        <f>0.3-SASP!E145</f>
        <v>-1.3399999999999999</v>
      </c>
      <c r="T145" s="17">
        <f>0.4-SASP!E145</f>
        <v>-1.2399999999999998</v>
      </c>
      <c r="U145" s="19">
        <f>9.8-SASP!E145</f>
        <v>8.16</v>
      </c>
      <c r="V145" s="19">
        <f>8.7-SASP!E145</f>
        <v>7.06</v>
      </c>
      <c r="W145" s="21">
        <f>3.53-SASP!E145</f>
        <v>1.89</v>
      </c>
      <c r="X145" s="13">
        <f>3.55-SASP!E145</f>
        <v>1.91</v>
      </c>
      <c r="Y145" s="13">
        <f>4-SASP!E145</f>
        <v>2.3600000000000003</v>
      </c>
      <c r="Z145" s="17">
        <f>3.8-SASP!E145</f>
        <v>2.16</v>
      </c>
    </row>
    <row r="146" spans="1:26" ht="12.75">
      <c r="A146" s="8">
        <v>39861</v>
      </c>
      <c r="B146" s="2">
        <v>48</v>
      </c>
      <c r="D146" s="10">
        <v>5</v>
      </c>
      <c r="E146" s="13">
        <v>0.81</v>
      </c>
      <c r="F146" s="33"/>
      <c r="O146" s="17"/>
      <c r="P146" s="13">
        <f>(SASP!E146-0)*-1</f>
        <v>-1.68</v>
      </c>
      <c r="Q146" s="19">
        <f>(0.1-SASP!E146)</f>
        <v>-1.5799999999999998</v>
      </c>
      <c r="R146" s="19">
        <f>0.2-SASP!E146</f>
        <v>-1.48</v>
      </c>
      <c r="S146" s="13">
        <f>0.3-SASP!E146</f>
        <v>-1.38</v>
      </c>
      <c r="T146" s="17">
        <f>0.4-SASP!E146</f>
        <v>-1.2799999999999998</v>
      </c>
      <c r="U146" s="19">
        <f>9.8-SASP!E146</f>
        <v>8.120000000000001</v>
      </c>
      <c r="V146" s="19">
        <f>8.7-SASP!E146</f>
        <v>7.02</v>
      </c>
      <c r="W146" s="21">
        <f>3.53-SASP!E146</f>
        <v>1.8499999999999999</v>
      </c>
      <c r="X146" s="13">
        <f>3.55-SASP!E146</f>
        <v>1.8699999999999999</v>
      </c>
      <c r="Y146" s="13">
        <f>4-SASP!E146</f>
        <v>2.3200000000000003</v>
      </c>
      <c r="Z146" s="17">
        <f>3.8-SASP!E146</f>
        <v>2.12</v>
      </c>
    </row>
    <row r="147" spans="1:26" ht="12.75">
      <c r="A147" s="8">
        <v>39862</v>
      </c>
      <c r="B147" s="2">
        <v>49</v>
      </c>
      <c r="D147" s="10">
        <v>8</v>
      </c>
      <c r="E147" s="13">
        <v>0.8</v>
      </c>
      <c r="F147" s="33"/>
      <c r="O147" s="17"/>
      <c r="P147" s="13">
        <f>(SASP!E147-0)*-1</f>
        <v>-1.72</v>
      </c>
      <c r="Q147" s="19">
        <f>(0.1-SASP!E147)</f>
        <v>-1.6199999999999999</v>
      </c>
      <c r="R147" s="19">
        <f>0.2-SASP!E147</f>
        <v>-1.52</v>
      </c>
      <c r="S147" s="13">
        <f>0.3-SASP!E147</f>
        <v>-1.42</v>
      </c>
      <c r="T147" s="17">
        <f>0.4-SASP!E147</f>
        <v>-1.3199999999999998</v>
      </c>
      <c r="U147" s="19">
        <f>9.8-SASP!E147</f>
        <v>8.08</v>
      </c>
      <c r="V147" s="19">
        <f>8.7-SASP!E147</f>
        <v>6.9799999999999995</v>
      </c>
      <c r="W147" s="21">
        <f>3.53-SASP!E147</f>
        <v>1.8099999999999998</v>
      </c>
      <c r="X147" s="13">
        <f>3.55-SASP!E147</f>
        <v>1.8299999999999998</v>
      </c>
      <c r="Y147" s="13">
        <f>4-SASP!E147</f>
        <v>2.2800000000000002</v>
      </c>
      <c r="Z147" s="17">
        <f>3.8-SASP!E147</f>
        <v>2.08</v>
      </c>
    </row>
    <row r="148" spans="1:26" ht="12.75">
      <c r="A148" s="8">
        <v>39863</v>
      </c>
      <c r="B148" s="2">
        <v>50</v>
      </c>
      <c r="D148" s="10">
        <v>0</v>
      </c>
      <c r="E148" s="13">
        <v>0.8</v>
      </c>
      <c r="F148" s="33"/>
      <c r="O148" s="17"/>
      <c r="P148" s="13">
        <f>(SASP!E148-0)*-1</f>
        <v>-1.71</v>
      </c>
      <c r="Q148" s="19">
        <f>(0.1-SASP!E148)</f>
        <v>-1.6099999999999999</v>
      </c>
      <c r="R148" s="19">
        <f>0.2-SASP!E148</f>
        <v>-1.51</v>
      </c>
      <c r="S148" s="13">
        <f>0.3-SASP!E148</f>
        <v>-1.41</v>
      </c>
      <c r="T148" s="17">
        <f>0.4-SASP!E148</f>
        <v>-1.31</v>
      </c>
      <c r="U148" s="19">
        <f>9.8-SASP!E148</f>
        <v>8.09</v>
      </c>
      <c r="V148" s="19">
        <f>8.7-SASP!E148</f>
        <v>6.989999999999999</v>
      </c>
      <c r="W148" s="21">
        <f>3.53-SASP!E148</f>
        <v>1.8199999999999998</v>
      </c>
      <c r="X148" s="13">
        <f>3.55-SASP!E148</f>
        <v>1.8399999999999999</v>
      </c>
      <c r="Y148" s="13">
        <f>4-SASP!E148</f>
        <v>2.29</v>
      </c>
      <c r="Z148" s="17">
        <f>3.8-SASP!E148</f>
        <v>2.09</v>
      </c>
    </row>
    <row r="149" spans="1:26" ht="12.75">
      <c r="A149" s="8">
        <v>39864</v>
      </c>
      <c r="B149" s="2">
        <v>51</v>
      </c>
      <c r="D149" s="10">
        <v>0</v>
      </c>
      <c r="E149" s="13">
        <v>0.8</v>
      </c>
      <c r="F149" s="33"/>
      <c r="O149" s="17"/>
      <c r="P149" s="13">
        <f>(SASP!E149-0)*-1</f>
        <v>-1.68</v>
      </c>
      <c r="Q149" s="19">
        <f>(0.1-SASP!E149)</f>
        <v>-1.5799999999999998</v>
      </c>
      <c r="R149" s="19">
        <f>0.2-SASP!E149</f>
        <v>-1.48</v>
      </c>
      <c r="S149" s="13">
        <f>0.3-SASP!E149</f>
        <v>-1.38</v>
      </c>
      <c r="T149" s="17">
        <f>0.4-SASP!E149</f>
        <v>-1.2799999999999998</v>
      </c>
      <c r="U149" s="19">
        <f>9.8-SASP!E149</f>
        <v>8.120000000000001</v>
      </c>
      <c r="V149" s="19">
        <f>8.7-SASP!E149</f>
        <v>7.02</v>
      </c>
      <c r="W149" s="21">
        <f>3.53-SASP!E149</f>
        <v>1.8499999999999999</v>
      </c>
      <c r="X149" s="13">
        <f>3.55-SASP!E149</f>
        <v>1.8699999999999999</v>
      </c>
      <c r="Y149" s="13">
        <f>4-SASP!E149</f>
        <v>2.3200000000000003</v>
      </c>
      <c r="Z149" s="17">
        <f>3.8-SASP!E149</f>
        <v>2.12</v>
      </c>
    </row>
    <row r="150" spans="1:26" ht="12.75">
      <c r="A150" s="8">
        <v>39865</v>
      </c>
      <c r="B150" s="2">
        <v>52</v>
      </c>
      <c r="D150" s="10">
        <v>0</v>
      </c>
      <c r="E150" s="13">
        <v>0.77</v>
      </c>
      <c r="F150" s="33"/>
      <c r="O150" s="17"/>
      <c r="P150" s="13">
        <f>(SASP!E150-0)*-1</f>
        <v>-1.65</v>
      </c>
      <c r="Q150" s="19">
        <f>(0.1-SASP!E150)</f>
        <v>-1.5499999999999998</v>
      </c>
      <c r="R150" s="19">
        <f>0.2-SASP!E150</f>
        <v>-1.45</v>
      </c>
      <c r="S150" s="13">
        <f>0.3-SASP!E150</f>
        <v>-1.3499999999999999</v>
      </c>
      <c r="T150" s="17">
        <f>0.4-SASP!E150</f>
        <v>-1.25</v>
      </c>
      <c r="U150" s="19">
        <f>9.8-SASP!E150</f>
        <v>8.15</v>
      </c>
      <c r="V150" s="19">
        <f>8.7-SASP!E150</f>
        <v>7.049999999999999</v>
      </c>
      <c r="W150" s="21">
        <f>3.53-SASP!E150</f>
        <v>1.88</v>
      </c>
      <c r="X150" s="13">
        <f>3.55-SASP!E150</f>
        <v>1.9</v>
      </c>
      <c r="Y150" s="13">
        <f>4-SASP!E150</f>
        <v>2.35</v>
      </c>
      <c r="Z150" s="17">
        <f>3.8-SASP!E150</f>
        <v>2.15</v>
      </c>
    </row>
    <row r="151" spans="1:26" ht="12.75">
      <c r="A151" s="8">
        <v>39866</v>
      </c>
      <c r="B151" s="2">
        <v>53</v>
      </c>
      <c r="D151" s="10">
        <v>0</v>
      </c>
      <c r="E151" s="13">
        <v>0.79</v>
      </c>
      <c r="F151" s="33"/>
      <c r="O151" s="17"/>
      <c r="P151" s="13">
        <f>(SASP!E151-0)*-1</f>
        <v>-1.64</v>
      </c>
      <c r="Q151" s="19">
        <f>(0.1-SASP!E151)</f>
        <v>-1.5399999999999998</v>
      </c>
      <c r="R151" s="19">
        <f>0.2-SASP!E151</f>
        <v>-1.44</v>
      </c>
      <c r="S151" s="13">
        <f>0.3-SASP!E151</f>
        <v>-1.3399999999999999</v>
      </c>
      <c r="T151" s="17">
        <f>0.4-SASP!E151</f>
        <v>-1.2399999999999998</v>
      </c>
      <c r="U151" s="19">
        <f>9.8-SASP!E151</f>
        <v>8.16</v>
      </c>
      <c r="V151" s="19">
        <f>8.7-SASP!E151</f>
        <v>7.06</v>
      </c>
      <c r="W151" s="21">
        <f>3.53-SASP!E151</f>
        <v>1.89</v>
      </c>
      <c r="X151" s="13">
        <f>3.55-SASP!E151</f>
        <v>1.91</v>
      </c>
      <c r="Y151" s="13">
        <f>4-SASP!E151</f>
        <v>2.3600000000000003</v>
      </c>
      <c r="Z151" s="17">
        <f>3.8-SASP!E151</f>
        <v>2.16</v>
      </c>
    </row>
    <row r="152" spans="1:26" ht="12.75">
      <c r="A152" s="8">
        <v>39867</v>
      </c>
      <c r="B152" s="2">
        <v>54</v>
      </c>
      <c r="D152" s="10">
        <v>29</v>
      </c>
      <c r="E152" s="13">
        <v>0.92</v>
      </c>
      <c r="F152" s="33"/>
      <c r="O152" s="17"/>
      <c r="P152" s="13">
        <f>(SASP!E152-0)*-1</f>
        <v>-1.79</v>
      </c>
      <c r="Q152" s="19">
        <f>(0.1-SASP!E152)</f>
        <v>-1.69</v>
      </c>
      <c r="R152" s="19">
        <f>0.2-SASP!E152</f>
        <v>-1.59</v>
      </c>
      <c r="S152" s="13">
        <f>0.3-SASP!E152</f>
        <v>-1.49</v>
      </c>
      <c r="T152" s="17">
        <f>0.4-SASP!E152</f>
        <v>-1.3900000000000001</v>
      </c>
      <c r="U152" s="19">
        <f>9.8-SASP!E152</f>
        <v>8.010000000000002</v>
      </c>
      <c r="V152" s="19">
        <f>8.7-SASP!E152</f>
        <v>6.909999999999999</v>
      </c>
      <c r="W152" s="21">
        <f>3.53-SASP!E152</f>
        <v>1.7399999999999998</v>
      </c>
      <c r="X152" s="13">
        <f>3.55-SASP!E152</f>
        <v>1.7599999999999998</v>
      </c>
      <c r="Y152" s="13">
        <f>4-SASP!E152</f>
        <v>2.21</v>
      </c>
      <c r="Z152" s="17">
        <f>3.8-SASP!E152</f>
        <v>2.01</v>
      </c>
    </row>
    <row r="153" spans="1:26" ht="12.75">
      <c r="A153" s="8">
        <v>39868</v>
      </c>
      <c r="B153" s="2">
        <v>55</v>
      </c>
      <c r="D153" s="10">
        <v>2</v>
      </c>
      <c r="E153" s="13">
        <v>0.88</v>
      </c>
      <c r="F153" s="33"/>
      <c r="O153" s="17"/>
      <c r="P153" s="13">
        <f>(SASP!E153-0)*-1</f>
        <v>-1.82</v>
      </c>
      <c r="Q153" s="19">
        <f>(0.1-SASP!E153)</f>
        <v>-1.72</v>
      </c>
      <c r="R153" s="19">
        <f>0.2-SASP!E153</f>
        <v>-1.62</v>
      </c>
      <c r="S153" s="13">
        <f>0.3-SASP!E153</f>
        <v>-1.52</v>
      </c>
      <c r="T153" s="17">
        <f>0.4-SASP!E153</f>
        <v>-1.42</v>
      </c>
      <c r="U153" s="19">
        <f>9.8-SASP!E153</f>
        <v>7.98</v>
      </c>
      <c r="V153" s="19">
        <f>8.7-SASP!E153</f>
        <v>6.879999999999999</v>
      </c>
      <c r="W153" s="21">
        <f>3.53-SASP!E153</f>
        <v>1.7099999999999997</v>
      </c>
      <c r="X153" s="13">
        <f>3.55-SASP!E153</f>
        <v>1.7299999999999998</v>
      </c>
      <c r="Y153" s="13">
        <f>4-SASP!E153</f>
        <v>2.1799999999999997</v>
      </c>
      <c r="Z153" s="17">
        <f>3.8-SASP!E153</f>
        <v>1.9799999999999998</v>
      </c>
    </row>
    <row r="154" spans="1:26" ht="12.75">
      <c r="A154" s="8">
        <v>39869</v>
      </c>
      <c r="B154" s="2">
        <v>56</v>
      </c>
      <c r="D154" s="10">
        <v>0</v>
      </c>
      <c r="E154" s="13">
        <v>0.88</v>
      </c>
      <c r="F154" s="33"/>
      <c r="O154" s="17"/>
      <c r="P154" s="13">
        <f>(SASP!E154-0)*-1</f>
        <v>-1.78</v>
      </c>
      <c r="Q154" s="19">
        <f>(0.1-SASP!E154)</f>
        <v>-1.68</v>
      </c>
      <c r="R154" s="19">
        <f>0.2-SASP!E154</f>
        <v>-1.58</v>
      </c>
      <c r="S154" s="13">
        <f>0.3-SASP!E154</f>
        <v>-1.48</v>
      </c>
      <c r="T154" s="17">
        <f>0.4-SASP!E154</f>
        <v>-1.38</v>
      </c>
      <c r="U154" s="19">
        <f>9.8-SASP!E154</f>
        <v>8.020000000000001</v>
      </c>
      <c r="V154" s="19">
        <f>8.7-SASP!E154</f>
        <v>6.919999999999999</v>
      </c>
      <c r="W154" s="21">
        <f>3.53-SASP!E154</f>
        <v>1.7499999999999998</v>
      </c>
      <c r="X154" s="13">
        <f>3.55-SASP!E154</f>
        <v>1.7699999999999998</v>
      </c>
      <c r="Y154" s="13">
        <f>4-SASP!E154</f>
        <v>2.2199999999999998</v>
      </c>
      <c r="Z154" s="17">
        <f>3.8-SASP!E154</f>
        <v>2.0199999999999996</v>
      </c>
    </row>
    <row r="155" spans="1:26" ht="12.75">
      <c r="A155" s="8">
        <v>39870</v>
      </c>
      <c r="B155" s="2">
        <v>57</v>
      </c>
      <c r="D155" s="10">
        <v>0</v>
      </c>
      <c r="E155" s="13">
        <v>0.88</v>
      </c>
      <c r="F155" s="33"/>
      <c r="O155" s="17"/>
      <c r="P155" s="13">
        <f>(SASP!E155-0)*-1</f>
        <v>-1.76</v>
      </c>
      <c r="Q155" s="19">
        <f>(0.1-SASP!E155)</f>
        <v>-1.66</v>
      </c>
      <c r="R155" s="19">
        <f>0.2-SASP!E155</f>
        <v>-1.56</v>
      </c>
      <c r="S155" s="13">
        <f>0.3-SASP!E155</f>
        <v>-1.46</v>
      </c>
      <c r="T155" s="17">
        <f>0.4-SASP!E155</f>
        <v>-1.3599999999999999</v>
      </c>
      <c r="U155" s="19">
        <f>9.8-SASP!E155</f>
        <v>8.040000000000001</v>
      </c>
      <c r="V155" s="19">
        <f>8.7-SASP!E155</f>
        <v>6.9399999999999995</v>
      </c>
      <c r="W155" s="21">
        <f>3.53-SASP!E155</f>
        <v>1.7699999999999998</v>
      </c>
      <c r="X155" s="13">
        <f>3.55-SASP!E155</f>
        <v>1.7899999999999998</v>
      </c>
      <c r="Y155" s="13">
        <f>4-SASP!E155</f>
        <v>2.24</v>
      </c>
      <c r="Z155" s="17">
        <f>3.8-SASP!E155</f>
        <v>2.04</v>
      </c>
    </row>
    <row r="156" spans="1:26" ht="12.75">
      <c r="A156" s="8">
        <v>39871</v>
      </c>
      <c r="B156" s="2">
        <v>58</v>
      </c>
      <c r="C156" s="2">
        <v>3</v>
      </c>
      <c r="D156" s="10">
        <v>0</v>
      </c>
      <c r="E156" s="13">
        <v>0.86</v>
      </c>
      <c r="F156" s="33"/>
      <c r="O156" s="17"/>
      <c r="P156" s="13">
        <f>(SASP!E156-0)*-1</f>
        <v>-1.74</v>
      </c>
      <c r="Q156" s="19">
        <f>(0.1-SASP!E156)</f>
        <v>-1.64</v>
      </c>
      <c r="R156" s="19">
        <f>0.2-SASP!E156</f>
        <v>-1.54</v>
      </c>
      <c r="S156" s="13">
        <f>0.3-SASP!E156</f>
        <v>-1.44</v>
      </c>
      <c r="T156" s="17">
        <f>0.4-SASP!E156</f>
        <v>-1.3399999999999999</v>
      </c>
      <c r="U156" s="19">
        <f>9.8-SASP!E156</f>
        <v>8.06</v>
      </c>
      <c r="V156" s="19">
        <f>8.7-SASP!E156</f>
        <v>6.959999999999999</v>
      </c>
      <c r="W156" s="21">
        <f>3.53-SASP!E156</f>
        <v>1.7899999999999998</v>
      </c>
      <c r="X156" s="13">
        <f>3.55-SASP!E156</f>
        <v>1.8099999999999998</v>
      </c>
      <c r="Y156" s="13">
        <f>4-SASP!E156</f>
        <v>2.26</v>
      </c>
      <c r="Z156" s="17">
        <f>3.8-SASP!E156</f>
        <v>2.0599999999999996</v>
      </c>
    </row>
    <row r="157" spans="1:26" ht="12.75">
      <c r="A157" s="8">
        <v>39872</v>
      </c>
      <c r="B157" s="2">
        <v>59</v>
      </c>
      <c r="D157" s="10">
        <v>0</v>
      </c>
      <c r="E157" s="13">
        <v>0.83</v>
      </c>
      <c r="F157" s="33">
        <v>7</v>
      </c>
      <c r="G157" s="2">
        <v>1015</v>
      </c>
      <c r="H157" s="13">
        <v>0.55</v>
      </c>
      <c r="I157" s="13">
        <v>0.73</v>
      </c>
      <c r="J157" s="13">
        <v>1.02</v>
      </c>
      <c r="K157" s="13">
        <v>0.85</v>
      </c>
      <c r="L157" s="13">
        <v>1.09</v>
      </c>
      <c r="M157" s="13">
        <v>0.82</v>
      </c>
      <c r="N157" s="13">
        <v>0.68</v>
      </c>
      <c r="O157" s="17">
        <v>0</v>
      </c>
      <c r="P157" s="13">
        <f>(SASP!E157-0)*-1</f>
        <v>-1.72</v>
      </c>
      <c r="Q157" s="19">
        <f>(0.1-SASP!E157)</f>
        <v>-1.6199999999999999</v>
      </c>
      <c r="R157" s="19">
        <f>0.2-SASP!E157</f>
        <v>-1.52</v>
      </c>
      <c r="S157" s="13">
        <f>0.3-SASP!E157</f>
        <v>-1.42</v>
      </c>
      <c r="T157" s="17">
        <f>0.4-SASP!E157</f>
        <v>-1.3199999999999998</v>
      </c>
      <c r="U157" s="19">
        <f>9.8-SASP!E157</f>
        <v>8.08</v>
      </c>
      <c r="V157" s="19">
        <f>8.7-SASP!E157</f>
        <v>6.9799999999999995</v>
      </c>
      <c r="W157" s="21">
        <f>3.53-SASP!E157</f>
        <v>1.8099999999999998</v>
      </c>
      <c r="X157" s="13">
        <f>3.55-SASP!E157</f>
        <v>1.8299999999999998</v>
      </c>
      <c r="Y157" s="13">
        <f>4-SASP!E157</f>
        <v>2.2800000000000002</v>
      </c>
      <c r="Z157" s="17">
        <f>3.8-SASP!E157</f>
        <v>2.08</v>
      </c>
    </row>
    <row r="158" spans="1:26" ht="12.75">
      <c r="A158" s="8">
        <v>39873</v>
      </c>
      <c r="B158" s="2">
        <v>60</v>
      </c>
      <c r="D158" s="10">
        <v>0</v>
      </c>
      <c r="E158" s="13">
        <v>0.83</v>
      </c>
      <c r="F158" s="33"/>
      <c r="O158" s="17"/>
      <c r="P158" s="13">
        <f>(SASP!E158-0)*-1</f>
        <v>-1.71</v>
      </c>
      <c r="Q158" s="19">
        <f>(0.1-SASP!E158)</f>
        <v>-1.6099999999999999</v>
      </c>
      <c r="R158" s="19">
        <f>0.2-SASP!E158</f>
        <v>-1.51</v>
      </c>
      <c r="S158" s="13">
        <f>0.3-SASP!E158</f>
        <v>-1.41</v>
      </c>
      <c r="T158" s="17">
        <f>0.4-SASP!E158</f>
        <v>-1.31</v>
      </c>
      <c r="U158" s="19">
        <f>9.8-SASP!E158</f>
        <v>8.09</v>
      </c>
      <c r="V158" s="19">
        <f>8.7-SASP!E158</f>
        <v>6.989999999999999</v>
      </c>
      <c r="W158" s="21">
        <f>3.53-SASP!E158</f>
        <v>1.8199999999999998</v>
      </c>
      <c r="X158" s="13">
        <f>3.55-SASP!E158</f>
        <v>1.8399999999999999</v>
      </c>
      <c r="Y158" s="13">
        <f>4-SASP!E158</f>
        <v>2.29</v>
      </c>
      <c r="Z158" s="17">
        <f>3.8-SASP!E158</f>
        <v>2.09</v>
      </c>
    </row>
    <row r="159" spans="1:26" ht="12.75">
      <c r="A159" s="8">
        <v>39874</v>
      </c>
      <c r="B159" s="2">
        <v>61</v>
      </c>
      <c r="D159" s="10">
        <v>0</v>
      </c>
      <c r="E159" s="13">
        <v>0.81</v>
      </c>
      <c r="F159" s="33"/>
      <c r="O159" s="17"/>
      <c r="P159" s="13">
        <f>(SASP!E159-0)*-1</f>
        <v>-1.69</v>
      </c>
      <c r="Q159" s="19">
        <f>(0.1-SASP!E159)</f>
        <v>-1.5899999999999999</v>
      </c>
      <c r="R159" s="19">
        <f>0.2-SASP!E159</f>
        <v>-1.49</v>
      </c>
      <c r="S159" s="13">
        <f>0.3-SASP!E159</f>
        <v>-1.39</v>
      </c>
      <c r="T159" s="17">
        <f>0.4-SASP!E159</f>
        <v>-1.29</v>
      </c>
      <c r="U159" s="19">
        <f>9.8-SASP!E159</f>
        <v>8.110000000000001</v>
      </c>
      <c r="V159" s="19">
        <f>8.7-SASP!E159</f>
        <v>7.01</v>
      </c>
      <c r="W159" s="21">
        <f>3.53-SASP!E159</f>
        <v>1.8399999999999999</v>
      </c>
      <c r="X159" s="13">
        <f>3.55-SASP!E159</f>
        <v>1.8599999999999999</v>
      </c>
      <c r="Y159" s="13">
        <f>4-SASP!E159</f>
        <v>2.31</v>
      </c>
      <c r="Z159" s="17">
        <f>3.8-SASP!E159</f>
        <v>2.11</v>
      </c>
    </row>
    <row r="160" spans="1:26" ht="12.75">
      <c r="A160" s="8">
        <v>39875</v>
      </c>
      <c r="B160" s="2">
        <v>62</v>
      </c>
      <c r="D160" s="10">
        <v>0</v>
      </c>
      <c r="E160" s="13">
        <v>0.79</v>
      </c>
      <c r="F160" s="33"/>
      <c r="O160" s="17"/>
      <c r="P160" s="13">
        <f>(SASP!E160-0)*-1</f>
        <v>-1.67</v>
      </c>
      <c r="Q160" s="19">
        <f>(0.1-SASP!E160)</f>
        <v>-1.5699999999999998</v>
      </c>
      <c r="R160" s="19">
        <f>0.2-SASP!E160</f>
        <v>-1.47</v>
      </c>
      <c r="S160" s="13">
        <f>0.3-SASP!E160</f>
        <v>-1.3699999999999999</v>
      </c>
      <c r="T160" s="17">
        <f>0.4-SASP!E160</f>
        <v>-1.27</v>
      </c>
      <c r="U160" s="19">
        <f>9.8-SASP!E160</f>
        <v>8.13</v>
      </c>
      <c r="V160" s="19">
        <f>8.7-SASP!E160</f>
        <v>7.029999999999999</v>
      </c>
      <c r="W160" s="21">
        <f>3.53-SASP!E160</f>
        <v>1.8599999999999999</v>
      </c>
      <c r="X160" s="13">
        <f>3.55-SASP!E160</f>
        <v>1.88</v>
      </c>
      <c r="Y160" s="13">
        <f>4-SASP!E160</f>
        <v>2.33</v>
      </c>
      <c r="Z160" s="17">
        <f>3.8-SASP!E160</f>
        <v>2.13</v>
      </c>
    </row>
    <row r="161" spans="1:26" ht="12.75">
      <c r="A161" s="8">
        <v>39876</v>
      </c>
      <c r="B161" s="2">
        <v>63</v>
      </c>
      <c r="D161" s="10">
        <v>0</v>
      </c>
      <c r="E161" s="13">
        <v>0.77</v>
      </c>
      <c r="F161" s="33"/>
      <c r="O161" s="17"/>
      <c r="P161" s="13">
        <f>(SASP!E161-0)*-1</f>
        <v>-1.64</v>
      </c>
      <c r="Q161" s="19">
        <f>(0.1-SASP!E161)</f>
        <v>-1.5399999999999998</v>
      </c>
      <c r="R161" s="19">
        <f>0.2-SASP!E161</f>
        <v>-1.44</v>
      </c>
      <c r="S161" s="13">
        <f>0.3-SASP!E161</f>
        <v>-1.3399999999999999</v>
      </c>
      <c r="T161" s="17">
        <f>0.4-SASP!E161</f>
        <v>-1.2399999999999998</v>
      </c>
      <c r="U161" s="19">
        <f>9.8-SASP!E161</f>
        <v>8.16</v>
      </c>
      <c r="V161" s="19">
        <f>8.7-SASP!E161</f>
        <v>7.06</v>
      </c>
      <c r="W161" s="21">
        <f>3.53-SASP!E161</f>
        <v>1.89</v>
      </c>
      <c r="X161" s="13">
        <f>3.55-SASP!E161</f>
        <v>1.91</v>
      </c>
      <c r="Y161" s="13">
        <f>4-SASP!E161</f>
        <v>2.3600000000000003</v>
      </c>
      <c r="Z161" s="17">
        <f>3.8-SASP!E161</f>
        <v>2.16</v>
      </c>
    </row>
    <row r="162" spans="1:26" ht="12.75">
      <c r="A162" s="8">
        <v>39877</v>
      </c>
      <c r="B162" s="2">
        <v>64</v>
      </c>
      <c r="D162" s="10">
        <v>0</v>
      </c>
      <c r="E162" s="13">
        <v>0.77</v>
      </c>
      <c r="F162" s="33"/>
      <c r="O162" s="17"/>
      <c r="P162" s="13">
        <f>(SASP!E162-0)*-1</f>
        <v>-1.62</v>
      </c>
      <c r="Q162" s="19">
        <f>(0.1-SASP!E162)</f>
        <v>-1.52</v>
      </c>
      <c r="R162" s="19">
        <f>0.2-SASP!E162</f>
        <v>-1.4200000000000002</v>
      </c>
      <c r="S162" s="13">
        <f>0.3-SASP!E162</f>
        <v>-1.32</v>
      </c>
      <c r="T162" s="17">
        <f>0.4-SASP!E162</f>
        <v>-1.2200000000000002</v>
      </c>
      <c r="U162" s="19">
        <f>9.8-SASP!E162</f>
        <v>8.18</v>
      </c>
      <c r="V162" s="19">
        <f>8.7-SASP!E162</f>
        <v>7.079999999999999</v>
      </c>
      <c r="W162" s="21">
        <f>3.53-SASP!E162</f>
        <v>1.9099999999999997</v>
      </c>
      <c r="X162" s="13">
        <f>3.55-SASP!E162</f>
        <v>1.9299999999999997</v>
      </c>
      <c r="Y162" s="13">
        <f>4-SASP!E162</f>
        <v>2.38</v>
      </c>
      <c r="Z162" s="17">
        <f>3.8-SASP!E162</f>
        <v>2.1799999999999997</v>
      </c>
    </row>
    <row r="163" spans="1:26" ht="12.75">
      <c r="A163" s="8">
        <v>39878</v>
      </c>
      <c r="B163" s="2">
        <v>65</v>
      </c>
      <c r="C163" s="2">
        <v>4</v>
      </c>
      <c r="D163" s="10">
        <v>0</v>
      </c>
      <c r="E163" s="13">
        <v>0.72</v>
      </c>
      <c r="F163" s="33"/>
      <c r="O163" s="17"/>
      <c r="P163" s="13">
        <f>(SASP!E163-0)*-1</f>
        <v>-1.61</v>
      </c>
      <c r="Q163" s="19">
        <f>(0.1-SASP!E163)</f>
        <v>-1.51</v>
      </c>
      <c r="R163" s="19">
        <f>0.2-SASP!E163</f>
        <v>-1.4100000000000001</v>
      </c>
      <c r="S163" s="13">
        <f>0.3-SASP!E163</f>
        <v>-1.31</v>
      </c>
      <c r="T163" s="17">
        <f>0.4-SASP!E163</f>
        <v>-1.21</v>
      </c>
      <c r="U163" s="19">
        <f>9.8-SASP!E163</f>
        <v>8.190000000000001</v>
      </c>
      <c r="V163" s="19">
        <f>8.7-SASP!E163</f>
        <v>7.089999999999999</v>
      </c>
      <c r="W163" s="21">
        <f>3.53-SASP!E163</f>
        <v>1.9199999999999997</v>
      </c>
      <c r="X163" s="13">
        <f>3.55-SASP!E163</f>
        <v>1.9399999999999997</v>
      </c>
      <c r="Y163" s="13">
        <f>4-SASP!E163</f>
        <v>2.3899999999999997</v>
      </c>
      <c r="Z163" s="17">
        <f>3.8-SASP!E163</f>
        <v>2.1899999999999995</v>
      </c>
    </row>
    <row r="164" spans="1:26" ht="12.75">
      <c r="A164" s="8">
        <v>39879</v>
      </c>
      <c r="B164" s="2">
        <v>66</v>
      </c>
      <c r="D164" s="10">
        <v>7</v>
      </c>
      <c r="E164" s="13">
        <v>0.8</v>
      </c>
      <c r="F164" s="33"/>
      <c r="O164" s="17"/>
      <c r="P164" s="13">
        <f>(SASP!E164-0)*-1</f>
        <v>-1.65</v>
      </c>
      <c r="Q164" s="19">
        <f>(0.1-SASP!E164)</f>
        <v>-1.5499999999999998</v>
      </c>
      <c r="R164" s="19">
        <f>0.2-SASP!E164</f>
        <v>-1.45</v>
      </c>
      <c r="S164" s="13">
        <f>0.3-SASP!E164</f>
        <v>-1.3499999999999999</v>
      </c>
      <c r="T164" s="17">
        <f>0.4-SASP!E164</f>
        <v>-1.25</v>
      </c>
      <c r="U164" s="19">
        <f>9.8-SASP!E164</f>
        <v>8.15</v>
      </c>
      <c r="V164" s="19">
        <f>8.7-SASP!E164</f>
        <v>7.049999999999999</v>
      </c>
      <c r="W164" s="21">
        <f>3.53-SASP!E164</f>
        <v>1.88</v>
      </c>
      <c r="X164" s="13">
        <f>3.55-SASP!E164</f>
        <v>1.9</v>
      </c>
      <c r="Y164" s="13">
        <f>4-SASP!E164</f>
        <v>2.35</v>
      </c>
      <c r="Z164" s="17">
        <f>3.8-SASP!E164</f>
        <v>2.15</v>
      </c>
    </row>
    <row r="165" spans="1:26" ht="12.75">
      <c r="A165" s="8">
        <v>39880</v>
      </c>
      <c r="B165" s="2">
        <v>67</v>
      </c>
      <c r="D165" s="10">
        <v>0</v>
      </c>
      <c r="E165" s="13">
        <v>0.72</v>
      </c>
      <c r="F165" s="33"/>
      <c r="O165" s="17"/>
      <c r="P165" s="13">
        <f>(SASP!E165-0)*-1</f>
        <v>-1.67</v>
      </c>
      <c r="Q165" s="19">
        <f>(0.1-SASP!E165)</f>
        <v>-1.5699999999999998</v>
      </c>
      <c r="R165" s="19">
        <f>0.2-SASP!E165</f>
        <v>-1.47</v>
      </c>
      <c r="S165" s="13">
        <f>0.3-SASP!E165</f>
        <v>-1.3699999999999999</v>
      </c>
      <c r="T165" s="17">
        <f>0.4-SASP!E165</f>
        <v>-1.27</v>
      </c>
      <c r="U165" s="19">
        <f>9.8-SASP!E165</f>
        <v>8.13</v>
      </c>
      <c r="V165" s="19">
        <f>8.7-SASP!E165</f>
        <v>7.029999999999999</v>
      </c>
      <c r="W165" s="21">
        <f>3.53-SASP!E165</f>
        <v>1.8599999999999999</v>
      </c>
      <c r="X165" s="13">
        <f>3.55-SASP!E165</f>
        <v>1.88</v>
      </c>
      <c r="Y165" s="13">
        <f>4-SASP!E165</f>
        <v>2.33</v>
      </c>
      <c r="Z165" s="17">
        <f>3.8-SASP!E165</f>
        <v>2.13</v>
      </c>
    </row>
    <row r="166" spans="1:26" ht="12.75">
      <c r="A166" s="8">
        <v>39881</v>
      </c>
      <c r="B166" s="2">
        <v>68</v>
      </c>
      <c r="C166" s="2">
        <v>5</v>
      </c>
      <c r="D166" s="10">
        <v>7</v>
      </c>
      <c r="E166" s="13">
        <v>0.73</v>
      </c>
      <c r="F166" s="33"/>
      <c r="O166" s="17"/>
      <c r="P166" s="13">
        <f>(SASP!E166-0)*-1</f>
        <v>-1.65</v>
      </c>
      <c r="Q166" s="19">
        <f>(0.1-SASP!E166)</f>
        <v>-1.5499999999999998</v>
      </c>
      <c r="R166" s="19">
        <f>0.2-SASP!E166</f>
        <v>-1.45</v>
      </c>
      <c r="S166" s="13">
        <f>0.3-SASP!E166</f>
        <v>-1.3499999999999999</v>
      </c>
      <c r="T166" s="17">
        <f>0.4-SASP!E166</f>
        <v>-1.25</v>
      </c>
      <c r="U166" s="19">
        <f>9.8-SASP!E166</f>
        <v>8.15</v>
      </c>
      <c r="V166" s="19">
        <f>8.7-SASP!E166</f>
        <v>7.049999999999999</v>
      </c>
      <c r="W166" s="21">
        <f>3.53-SASP!E166</f>
        <v>1.88</v>
      </c>
      <c r="X166" s="13">
        <f>3.55-SASP!E166</f>
        <v>1.9</v>
      </c>
      <c r="Y166" s="13">
        <f>4-SASP!E166</f>
        <v>2.35</v>
      </c>
      <c r="Z166" s="17">
        <f>3.8-SASP!E166</f>
        <v>2.15</v>
      </c>
    </row>
    <row r="167" spans="1:26" ht="12.75">
      <c r="A167" s="8">
        <v>39882</v>
      </c>
      <c r="B167" s="2">
        <v>69</v>
      </c>
      <c r="D167" s="10">
        <v>13</v>
      </c>
      <c r="E167" s="13">
        <v>0.76</v>
      </c>
      <c r="F167" s="33"/>
      <c r="O167" s="17"/>
      <c r="P167" s="13">
        <f>(SASP!E167-0)*-1</f>
        <v>-1.86</v>
      </c>
      <c r="Q167" s="19">
        <f>(0.1-SASP!E167)</f>
        <v>-1.76</v>
      </c>
      <c r="R167" s="19">
        <f>0.2-SASP!E167</f>
        <v>-1.6600000000000001</v>
      </c>
      <c r="S167" s="13">
        <f>0.3-SASP!E167</f>
        <v>-1.56</v>
      </c>
      <c r="T167" s="17">
        <f>0.4-SASP!E167</f>
        <v>-1.46</v>
      </c>
      <c r="U167" s="19">
        <f>9.8-SASP!E167</f>
        <v>7.94</v>
      </c>
      <c r="V167" s="19">
        <f>8.7-SASP!E167</f>
        <v>6.839999999999999</v>
      </c>
      <c r="W167" s="21">
        <f>3.53-SASP!E167</f>
        <v>1.6699999999999997</v>
      </c>
      <c r="X167" s="13">
        <f>3.55-SASP!E167</f>
        <v>1.6899999999999997</v>
      </c>
      <c r="Y167" s="13">
        <f>4-SASP!E167</f>
        <v>2.1399999999999997</v>
      </c>
      <c r="Z167" s="17">
        <f>3.8-SASP!E167</f>
        <v>1.9399999999999997</v>
      </c>
    </row>
    <row r="168" spans="1:26" ht="12.75">
      <c r="A168" s="8">
        <v>39883</v>
      </c>
      <c r="B168" s="2">
        <v>70</v>
      </c>
      <c r="D168" s="10">
        <v>0</v>
      </c>
      <c r="E168" s="13">
        <v>0.75</v>
      </c>
      <c r="F168" s="33"/>
      <c r="O168" s="17"/>
      <c r="P168" s="13">
        <f>(SASP!E168-0)*-1</f>
        <v>-1.8</v>
      </c>
      <c r="Q168" s="19">
        <f>(0.1-SASP!E168)</f>
        <v>-1.7</v>
      </c>
      <c r="R168" s="19">
        <f>0.2-SASP!E168</f>
        <v>-1.6</v>
      </c>
      <c r="S168" s="13">
        <f>0.3-SASP!E168</f>
        <v>-1.5</v>
      </c>
      <c r="T168" s="17">
        <f>0.4-SASP!E168</f>
        <v>-1.4</v>
      </c>
      <c r="U168" s="19">
        <f>9.8-SASP!E168</f>
        <v>8</v>
      </c>
      <c r="V168" s="19">
        <f>8.7-SASP!E168</f>
        <v>6.8999999999999995</v>
      </c>
      <c r="W168" s="21">
        <f>3.53-SASP!E168</f>
        <v>1.7299999999999998</v>
      </c>
      <c r="X168" s="13">
        <f>3.55-SASP!E168</f>
        <v>1.7499999999999998</v>
      </c>
      <c r="Y168" s="13">
        <f>4-SASP!E168</f>
        <v>2.2</v>
      </c>
      <c r="Z168" s="17">
        <f>3.8-SASP!E168</f>
        <v>1.9999999999999998</v>
      </c>
    </row>
    <row r="169" spans="1:26" ht="12.75">
      <c r="A169" s="8">
        <v>39884</v>
      </c>
      <c r="B169" s="2">
        <v>71</v>
      </c>
      <c r="D169" s="10">
        <v>0</v>
      </c>
      <c r="E169" s="13">
        <v>0.79</v>
      </c>
      <c r="F169" s="33"/>
      <c r="O169" s="17"/>
      <c r="P169" s="13">
        <f>(SASP!E169-0)*-1</f>
        <v>-1.76</v>
      </c>
      <c r="Q169" s="19">
        <f>(0.1-SASP!E169)</f>
        <v>-1.66</v>
      </c>
      <c r="R169" s="19">
        <f>0.2-SASP!E169</f>
        <v>-1.56</v>
      </c>
      <c r="S169" s="13">
        <f>0.3-SASP!E169</f>
        <v>-1.46</v>
      </c>
      <c r="T169" s="17">
        <f>0.4-SASP!E169</f>
        <v>-1.3599999999999999</v>
      </c>
      <c r="U169" s="19">
        <f>9.8-SASP!E169</f>
        <v>8.040000000000001</v>
      </c>
      <c r="V169" s="19">
        <f>8.7-SASP!E169</f>
        <v>6.9399999999999995</v>
      </c>
      <c r="W169" s="21">
        <f>3.53-SASP!E169</f>
        <v>1.7699999999999998</v>
      </c>
      <c r="X169" s="13">
        <f>3.55-SASP!E169</f>
        <v>1.7899999999999998</v>
      </c>
      <c r="Y169" s="13">
        <f>4-SASP!E169</f>
        <v>2.24</v>
      </c>
      <c r="Z169" s="17">
        <f>3.8-SASP!E169</f>
        <v>2.04</v>
      </c>
    </row>
    <row r="170" spans="1:26" ht="12.75">
      <c r="A170" s="8">
        <v>39885</v>
      </c>
      <c r="B170" s="2">
        <v>72</v>
      </c>
      <c r="D170" s="10">
        <v>0</v>
      </c>
      <c r="E170" s="13">
        <v>0.78</v>
      </c>
      <c r="F170" s="33"/>
      <c r="O170" s="17"/>
      <c r="P170" s="13">
        <f>(SASP!E170-0)*-1</f>
        <v>-1.73</v>
      </c>
      <c r="Q170" s="19">
        <f>(0.1-SASP!E170)</f>
        <v>-1.63</v>
      </c>
      <c r="R170" s="19">
        <f>0.2-SASP!E170</f>
        <v>-1.53</v>
      </c>
      <c r="S170" s="13">
        <f>0.3-SASP!E170</f>
        <v>-1.43</v>
      </c>
      <c r="T170" s="17">
        <f>0.4-SASP!E170</f>
        <v>-1.33</v>
      </c>
      <c r="U170" s="19">
        <f>9.8-SASP!E170</f>
        <v>8.07</v>
      </c>
      <c r="V170" s="19">
        <f>8.7-SASP!E170</f>
        <v>6.969999999999999</v>
      </c>
      <c r="W170" s="21">
        <f>3.53-SASP!E170</f>
        <v>1.7999999999999998</v>
      </c>
      <c r="X170" s="13">
        <f>3.55-SASP!E170</f>
        <v>1.8199999999999998</v>
      </c>
      <c r="Y170" s="13">
        <f>4-SASP!E170</f>
        <v>2.27</v>
      </c>
      <c r="Z170" s="17">
        <f>3.8-SASP!E170</f>
        <v>2.07</v>
      </c>
    </row>
    <row r="171" spans="1:26" ht="12.75">
      <c r="A171" s="8">
        <v>39886</v>
      </c>
      <c r="B171" s="2">
        <v>73</v>
      </c>
      <c r="D171" s="10">
        <v>3</v>
      </c>
      <c r="E171" s="13">
        <v>0.76</v>
      </c>
      <c r="F171" s="33"/>
      <c r="O171" s="17"/>
      <c r="P171" s="13">
        <f>(SASP!E171-0)*-1</f>
        <v>-1.7</v>
      </c>
      <c r="Q171" s="19">
        <f>(0.1-SASP!E171)</f>
        <v>-1.5999999999999999</v>
      </c>
      <c r="R171" s="19">
        <f>0.2-SASP!E171</f>
        <v>-1.5</v>
      </c>
      <c r="S171" s="13">
        <f>0.3-SASP!E171</f>
        <v>-1.4</v>
      </c>
      <c r="T171" s="17">
        <f>0.4-SASP!E171</f>
        <v>-1.2999999999999998</v>
      </c>
      <c r="U171" s="19">
        <f>9.8-SASP!E171</f>
        <v>8.100000000000001</v>
      </c>
      <c r="V171" s="19">
        <f>8.7-SASP!E171</f>
        <v>6.999999999999999</v>
      </c>
      <c r="W171" s="21">
        <f>3.53-SASP!E171</f>
        <v>1.8299999999999998</v>
      </c>
      <c r="X171" s="13">
        <f>3.55-SASP!E171</f>
        <v>1.8499999999999999</v>
      </c>
      <c r="Y171" s="13">
        <f>4-SASP!E171</f>
        <v>2.3</v>
      </c>
      <c r="Z171" s="17">
        <f>3.8-SASP!E171</f>
        <v>2.0999999999999996</v>
      </c>
    </row>
    <row r="172" spans="1:26" ht="12.75">
      <c r="A172" s="8">
        <v>39887</v>
      </c>
      <c r="B172" s="2">
        <v>74</v>
      </c>
      <c r="D172" s="10">
        <v>0</v>
      </c>
      <c r="E172" s="13">
        <v>0.81</v>
      </c>
      <c r="F172" s="33"/>
      <c r="O172" s="17"/>
      <c r="P172" s="13">
        <f>(SASP!E172-0)*-1</f>
        <v>-1.71</v>
      </c>
      <c r="Q172" s="19">
        <f>(0.1-SASP!E172)</f>
        <v>-1.6099999999999999</v>
      </c>
      <c r="R172" s="19">
        <f>0.2-SASP!E172</f>
        <v>-1.51</v>
      </c>
      <c r="S172" s="13">
        <f>0.3-SASP!E172</f>
        <v>-1.41</v>
      </c>
      <c r="T172" s="17">
        <f>0.4-SASP!E172</f>
        <v>-1.31</v>
      </c>
      <c r="U172" s="19">
        <f>9.8-SASP!E172</f>
        <v>8.09</v>
      </c>
      <c r="V172" s="19">
        <f>8.7-SASP!E172</f>
        <v>6.989999999999999</v>
      </c>
      <c r="W172" s="21">
        <f>3.53-SASP!E172</f>
        <v>1.8199999999999998</v>
      </c>
      <c r="X172" s="13">
        <f>3.55-SASP!E172</f>
        <v>1.8399999999999999</v>
      </c>
      <c r="Y172" s="13">
        <f>4-SASP!E172</f>
        <v>2.29</v>
      </c>
      <c r="Z172" s="17">
        <f>3.8-SASP!E172</f>
        <v>2.09</v>
      </c>
    </row>
    <row r="173" spans="1:26" ht="12.75">
      <c r="A173" s="8">
        <v>39888</v>
      </c>
      <c r="B173" s="2">
        <v>75</v>
      </c>
      <c r="D173" s="10">
        <v>0</v>
      </c>
      <c r="E173" s="13">
        <v>0.8</v>
      </c>
      <c r="F173" s="33"/>
      <c r="O173" s="17"/>
      <c r="P173" s="13">
        <f>(SASP!E173-0)*-1</f>
        <v>-1.68</v>
      </c>
      <c r="Q173" s="19">
        <f>(0.1-SASP!E173)</f>
        <v>-1.5799999999999998</v>
      </c>
      <c r="R173" s="19">
        <f>0.2-SASP!E173</f>
        <v>-1.48</v>
      </c>
      <c r="S173" s="13">
        <f>0.3-SASP!E173</f>
        <v>-1.38</v>
      </c>
      <c r="T173" s="17">
        <f>0.4-SASP!E173</f>
        <v>-1.2799999999999998</v>
      </c>
      <c r="U173" s="19">
        <f>9.8-SASP!E173</f>
        <v>8.120000000000001</v>
      </c>
      <c r="V173" s="19">
        <f>8.7-SASP!E173</f>
        <v>7.02</v>
      </c>
      <c r="W173" s="21">
        <f>3.53-SASP!E173</f>
        <v>1.8499999999999999</v>
      </c>
      <c r="X173" s="13">
        <f>3.55-SASP!E173</f>
        <v>1.8699999999999999</v>
      </c>
      <c r="Y173" s="13">
        <f>4-SASP!E173</f>
        <v>2.3200000000000003</v>
      </c>
      <c r="Z173" s="17">
        <f>3.8-SASP!E173</f>
        <v>2.12</v>
      </c>
    </row>
    <row r="174" spans="1:26" ht="12.75">
      <c r="A174" s="8">
        <v>39889</v>
      </c>
      <c r="B174" s="2">
        <v>76</v>
      </c>
      <c r="D174" s="10">
        <v>0</v>
      </c>
      <c r="E174" s="13">
        <v>0.79</v>
      </c>
      <c r="F174" s="33">
        <v>11</v>
      </c>
      <c r="G174" s="2">
        <v>845</v>
      </c>
      <c r="H174" s="13">
        <v>0.5</v>
      </c>
      <c r="I174" s="13">
        <v>0.71</v>
      </c>
      <c r="J174" s="13">
        <v>1</v>
      </c>
      <c r="K174" s="13">
        <v>0.88</v>
      </c>
      <c r="L174" s="13">
        <v>1.04</v>
      </c>
      <c r="M174" s="13">
        <v>0.8</v>
      </c>
      <c r="N174" s="13">
        <v>0.65</v>
      </c>
      <c r="O174" s="17">
        <v>0</v>
      </c>
      <c r="P174" s="13">
        <f>(SASP!E174-0)*-1</f>
        <v>-1.66</v>
      </c>
      <c r="Q174" s="19">
        <f>(0.1-SASP!E174)</f>
        <v>-1.5599999999999998</v>
      </c>
      <c r="R174" s="19">
        <f>0.2-SASP!E174</f>
        <v>-1.46</v>
      </c>
      <c r="S174" s="13">
        <f>0.3-SASP!E174</f>
        <v>-1.3599999999999999</v>
      </c>
      <c r="T174" s="17">
        <f>0.4-SASP!E174</f>
        <v>-1.2599999999999998</v>
      </c>
      <c r="U174" s="19">
        <f>9.8-SASP!E174</f>
        <v>8.14</v>
      </c>
      <c r="V174" s="19">
        <f>8.7-SASP!E174</f>
        <v>7.039999999999999</v>
      </c>
      <c r="W174" s="21">
        <f>3.53-SASP!E174</f>
        <v>1.8699999999999999</v>
      </c>
      <c r="X174" s="13">
        <f>3.55-SASP!E174</f>
        <v>1.89</v>
      </c>
      <c r="Y174" s="13">
        <f>4-SASP!E174</f>
        <v>2.34</v>
      </c>
      <c r="Z174" s="17">
        <f>3.8-SASP!E174</f>
        <v>2.1399999999999997</v>
      </c>
    </row>
    <row r="175" spans="1:26" ht="12.75">
      <c r="A175" s="8">
        <v>39890</v>
      </c>
      <c r="B175" s="2">
        <v>77</v>
      </c>
      <c r="D175" s="10">
        <v>0</v>
      </c>
      <c r="E175" s="13">
        <v>0.78</v>
      </c>
      <c r="F175" s="33"/>
      <c r="O175" s="17"/>
      <c r="P175" s="13">
        <f>(SASP!E175-0)*-1</f>
        <v>-1.63</v>
      </c>
      <c r="Q175" s="19">
        <f>(0.1-SASP!E175)</f>
        <v>-1.5299999999999998</v>
      </c>
      <c r="R175" s="19">
        <f>0.2-SASP!E175</f>
        <v>-1.43</v>
      </c>
      <c r="S175" s="13">
        <f>0.3-SASP!E175</f>
        <v>-1.3299999999999998</v>
      </c>
      <c r="T175" s="17">
        <f>0.4-SASP!E175</f>
        <v>-1.23</v>
      </c>
      <c r="U175" s="19">
        <f>9.8-SASP!E175</f>
        <v>8.170000000000002</v>
      </c>
      <c r="V175" s="19">
        <f>8.7-SASP!E175</f>
        <v>7.069999999999999</v>
      </c>
      <c r="W175" s="21">
        <f>3.53-SASP!E175</f>
        <v>1.9</v>
      </c>
      <c r="X175" s="13">
        <f>3.55-SASP!E175</f>
        <v>1.92</v>
      </c>
      <c r="Y175" s="13">
        <f>4-SASP!E175</f>
        <v>2.37</v>
      </c>
      <c r="Z175" s="17">
        <f>3.8-SASP!E175</f>
        <v>2.17</v>
      </c>
    </row>
    <row r="176" spans="1:26" ht="12.75">
      <c r="A176" s="8">
        <v>39891</v>
      </c>
      <c r="B176" s="2">
        <v>78</v>
      </c>
      <c r="D176" s="10">
        <v>0</v>
      </c>
      <c r="E176" s="13">
        <v>0.77</v>
      </c>
      <c r="F176" s="33"/>
      <c r="O176" s="17"/>
      <c r="P176" s="13">
        <f>(SASP!E176-0)*-1</f>
        <v>-1.6</v>
      </c>
      <c r="Q176" s="19">
        <f>(0.1-SASP!E176)</f>
        <v>-1.5</v>
      </c>
      <c r="R176" s="19">
        <f>0.2-SASP!E176</f>
        <v>-1.4000000000000001</v>
      </c>
      <c r="S176" s="13">
        <f>0.3-SASP!E176</f>
        <v>-1.3</v>
      </c>
      <c r="T176" s="17">
        <f>0.4-SASP!E176</f>
        <v>-1.2000000000000002</v>
      </c>
      <c r="U176" s="19">
        <f>9.8-SASP!E176</f>
        <v>8.200000000000001</v>
      </c>
      <c r="V176" s="19">
        <f>8.7-SASP!E176</f>
        <v>7.1</v>
      </c>
      <c r="W176" s="21">
        <f>3.53-SASP!E176</f>
        <v>1.9299999999999997</v>
      </c>
      <c r="X176" s="13">
        <f>3.55-SASP!E176</f>
        <v>1.9499999999999997</v>
      </c>
      <c r="Y176" s="13">
        <f>4-SASP!E176</f>
        <v>2.4</v>
      </c>
      <c r="Z176" s="17">
        <f>3.8-SASP!E176</f>
        <v>2.1999999999999997</v>
      </c>
    </row>
    <row r="177" spans="1:26" ht="12.75">
      <c r="A177" s="8">
        <v>39892</v>
      </c>
      <c r="B177" s="2">
        <v>79</v>
      </c>
      <c r="D177" s="10">
        <v>0</v>
      </c>
      <c r="E177" s="13">
        <v>0.77</v>
      </c>
      <c r="F177" s="33"/>
      <c r="O177" s="17"/>
      <c r="P177" s="13">
        <f>(SASP!E177-0)*-1</f>
        <v>-1.59</v>
      </c>
      <c r="Q177" s="19">
        <f>(0.1-SASP!E177)</f>
        <v>-1.49</v>
      </c>
      <c r="R177" s="19">
        <f>0.2-SASP!E177</f>
        <v>-1.3900000000000001</v>
      </c>
      <c r="S177" s="13">
        <f>0.3-SASP!E177</f>
        <v>-1.29</v>
      </c>
      <c r="T177" s="17">
        <f>0.4-SASP!E177</f>
        <v>-1.19</v>
      </c>
      <c r="U177" s="19">
        <f>9.8-SASP!E177</f>
        <v>8.21</v>
      </c>
      <c r="V177" s="19">
        <f>8.7-SASP!E177</f>
        <v>7.109999999999999</v>
      </c>
      <c r="W177" s="21">
        <f>3.53-SASP!E177</f>
        <v>1.9399999999999997</v>
      </c>
      <c r="X177" s="13">
        <f>3.55-SASP!E177</f>
        <v>1.9599999999999997</v>
      </c>
      <c r="Y177" s="13">
        <f>4-SASP!E177</f>
        <v>2.41</v>
      </c>
      <c r="Z177" s="17">
        <f>3.8-SASP!E177</f>
        <v>2.21</v>
      </c>
    </row>
    <row r="178" spans="1:26" ht="12.75">
      <c r="A178" s="8">
        <v>39893</v>
      </c>
      <c r="B178" s="2">
        <v>80</v>
      </c>
      <c r="D178" s="10">
        <v>0</v>
      </c>
      <c r="E178" s="13">
        <v>0.76</v>
      </c>
      <c r="F178" s="33"/>
      <c r="O178" s="17"/>
      <c r="P178" s="13">
        <f>(SASP!E178-0)*-1</f>
        <v>-1.56</v>
      </c>
      <c r="Q178" s="19">
        <f>(0.1-SASP!E178)</f>
        <v>-1.46</v>
      </c>
      <c r="R178" s="19">
        <f>0.2-SASP!E178</f>
        <v>-1.36</v>
      </c>
      <c r="S178" s="13">
        <f>0.3-SASP!E178</f>
        <v>-1.26</v>
      </c>
      <c r="T178" s="17">
        <f>0.4-SASP!E178</f>
        <v>-1.1600000000000001</v>
      </c>
      <c r="U178" s="19">
        <f>9.8-SASP!E178</f>
        <v>8.24</v>
      </c>
      <c r="V178" s="19">
        <f>8.7-SASP!E178</f>
        <v>7.139999999999999</v>
      </c>
      <c r="W178" s="21">
        <f>3.53-SASP!E178</f>
        <v>1.9699999999999998</v>
      </c>
      <c r="X178" s="13">
        <f>3.55-SASP!E178</f>
        <v>1.9899999999999998</v>
      </c>
      <c r="Y178" s="13">
        <f>4-SASP!E178</f>
        <v>2.44</v>
      </c>
      <c r="Z178" s="17">
        <f>3.8-SASP!E178</f>
        <v>2.2399999999999998</v>
      </c>
    </row>
    <row r="179" spans="1:26" ht="12.75">
      <c r="A179" s="8">
        <v>39894</v>
      </c>
      <c r="B179" s="2">
        <v>81</v>
      </c>
      <c r="C179" s="2">
        <v>6</v>
      </c>
      <c r="D179" s="10">
        <v>4</v>
      </c>
      <c r="E179" s="13">
        <v>0.75</v>
      </c>
      <c r="F179" s="33"/>
      <c r="O179" s="17"/>
      <c r="P179" s="13">
        <f>(SASP!E179-0)*-1</f>
        <v>-1.54</v>
      </c>
      <c r="Q179" s="19">
        <f>(0.1-SASP!E179)</f>
        <v>-1.44</v>
      </c>
      <c r="R179" s="19">
        <f>0.2-SASP!E179</f>
        <v>-1.34</v>
      </c>
      <c r="S179" s="13">
        <f>0.3-SASP!E179</f>
        <v>-1.24</v>
      </c>
      <c r="T179" s="17">
        <f>0.4-SASP!E179</f>
        <v>-1.1400000000000001</v>
      </c>
      <c r="U179" s="19">
        <f>9.8-SASP!E179</f>
        <v>8.260000000000002</v>
      </c>
      <c r="V179" s="19">
        <f>8.7-SASP!E179</f>
        <v>7.159999999999999</v>
      </c>
      <c r="W179" s="21">
        <f>3.53-SASP!E179</f>
        <v>1.9899999999999998</v>
      </c>
      <c r="X179" s="13">
        <f>3.55-SASP!E179</f>
        <v>2.01</v>
      </c>
      <c r="Y179" s="13">
        <f>4-SASP!E179</f>
        <v>2.46</v>
      </c>
      <c r="Z179" s="17">
        <f>3.8-SASP!E179</f>
        <v>2.26</v>
      </c>
    </row>
    <row r="180" spans="1:26" ht="12.75">
      <c r="A180" s="8">
        <v>39895</v>
      </c>
      <c r="B180" s="2">
        <v>82</v>
      </c>
      <c r="D180" s="10">
        <v>21</v>
      </c>
      <c r="E180" s="13">
        <v>0.91</v>
      </c>
      <c r="F180" s="33"/>
      <c r="O180" s="17"/>
      <c r="P180" s="13">
        <f>(SASP!E180-0)*-1</f>
        <v>-1.68</v>
      </c>
      <c r="Q180" s="19">
        <f>(0.1-SASP!E180)</f>
        <v>-1.5799999999999998</v>
      </c>
      <c r="R180" s="19">
        <f>0.2-SASP!E180</f>
        <v>-1.48</v>
      </c>
      <c r="S180" s="13">
        <f>0.3-SASP!E180</f>
        <v>-1.38</v>
      </c>
      <c r="T180" s="17">
        <f>0.4-SASP!E180</f>
        <v>-1.2799999999999998</v>
      </c>
      <c r="U180" s="19">
        <f>9.8-SASP!E180</f>
        <v>8.120000000000001</v>
      </c>
      <c r="V180" s="19">
        <f>8.7-SASP!E180</f>
        <v>7.02</v>
      </c>
      <c r="W180" s="21">
        <f>3.53-SASP!E180</f>
        <v>1.8499999999999999</v>
      </c>
      <c r="X180" s="13">
        <f>3.55-SASP!E180</f>
        <v>1.8699999999999999</v>
      </c>
      <c r="Y180" s="13">
        <f>4-SASP!E180</f>
        <v>2.3200000000000003</v>
      </c>
      <c r="Z180" s="17">
        <f>3.8-SASP!E180</f>
        <v>2.12</v>
      </c>
    </row>
    <row r="181" spans="1:26" ht="12.75">
      <c r="A181" s="8">
        <v>39896</v>
      </c>
      <c r="B181" s="2">
        <v>83</v>
      </c>
      <c r="D181" s="10">
        <v>6</v>
      </c>
      <c r="E181" s="13">
        <v>0.84</v>
      </c>
      <c r="F181" s="33"/>
      <c r="O181" s="17"/>
      <c r="P181" s="13">
        <f>(SASP!E181-0)*-1</f>
        <v>-1.76</v>
      </c>
      <c r="Q181" s="19">
        <f>(0.1-SASP!E181)</f>
        <v>-1.66</v>
      </c>
      <c r="R181" s="19">
        <f>0.2-SASP!E181</f>
        <v>-1.56</v>
      </c>
      <c r="S181" s="13">
        <f>0.3-SASP!E181</f>
        <v>-1.46</v>
      </c>
      <c r="T181" s="17">
        <f>0.4-SASP!E181</f>
        <v>-1.3599999999999999</v>
      </c>
      <c r="U181" s="19">
        <f>9.8-SASP!E181</f>
        <v>8.040000000000001</v>
      </c>
      <c r="V181" s="19">
        <f>8.7-SASP!E181</f>
        <v>6.9399999999999995</v>
      </c>
      <c r="W181" s="21">
        <f>3.53-SASP!E181</f>
        <v>1.7699999999999998</v>
      </c>
      <c r="X181" s="13">
        <f>3.55-SASP!E181</f>
        <v>1.7899999999999998</v>
      </c>
      <c r="Y181" s="13">
        <f>4-SASP!E181</f>
        <v>2.24</v>
      </c>
      <c r="Z181" s="17">
        <f>3.8-SASP!E181</f>
        <v>2.04</v>
      </c>
    </row>
    <row r="182" spans="1:26" ht="12.75">
      <c r="A182" s="8">
        <v>39897</v>
      </c>
      <c r="B182" s="2">
        <v>84</v>
      </c>
      <c r="D182" s="10">
        <v>8</v>
      </c>
      <c r="E182" s="13">
        <v>0.93</v>
      </c>
      <c r="F182" s="33"/>
      <c r="O182" s="17"/>
      <c r="P182" s="13">
        <f>(SASP!E182-0)*-1</f>
        <v>-1.77</v>
      </c>
      <c r="Q182" s="19">
        <f>(0.1-SASP!E182)</f>
        <v>-1.67</v>
      </c>
      <c r="R182" s="19">
        <f>0.2-SASP!E182</f>
        <v>-1.57</v>
      </c>
      <c r="S182" s="13">
        <f>0.3-SASP!E182</f>
        <v>-1.47</v>
      </c>
      <c r="T182" s="17">
        <f>0.4-SASP!E182</f>
        <v>-1.37</v>
      </c>
      <c r="U182" s="19">
        <f>9.8-SASP!E182</f>
        <v>8.030000000000001</v>
      </c>
      <c r="V182" s="19">
        <f>8.7-SASP!E182</f>
        <v>6.93</v>
      </c>
      <c r="W182" s="21">
        <f>3.53-SASP!E182</f>
        <v>1.7599999999999998</v>
      </c>
      <c r="X182" s="13">
        <f>3.55-SASP!E182</f>
        <v>1.7799999999999998</v>
      </c>
      <c r="Y182" s="13">
        <f>4-SASP!E182</f>
        <v>2.23</v>
      </c>
      <c r="Z182" s="17">
        <f>3.8-SASP!E182</f>
        <v>2.03</v>
      </c>
    </row>
    <row r="183" spans="1:26" ht="12.75">
      <c r="A183" s="8">
        <v>39898</v>
      </c>
      <c r="B183" s="2">
        <v>85</v>
      </c>
      <c r="D183" s="10">
        <v>10</v>
      </c>
      <c r="E183" s="13">
        <v>0.98</v>
      </c>
      <c r="F183" s="33"/>
      <c r="O183" s="17"/>
      <c r="P183" s="13">
        <f>(SASP!E183-0)*-1</f>
        <v>-1.88</v>
      </c>
      <c r="Q183" s="19">
        <f>(0.1-SASP!E183)</f>
        <v>-1.7799999999999998</v>
      </c>
      <c r="R183" s="19">
        <f>0.2-SASP!E183</f>
        <v>-1.68</v>
      </c>
      <c r="S183" s="13">
        <f>0.3-SASP!E183</f>
        <v>-1.5799999999999998</v>
      </c>
      <c r="T183" s="17">
        <f>0.4-SASP!E183</f>
        <v>-1.48</v>
      </c>
      <c r="U183" s="19">
        <f>9.8-SASP!E183</f>
        <v>7.920000000000001</v>
      </c>
      <c r="V183" s="19">
        <f>8.7-SASP!E183</f>
        <v>6.819999999999999</v>
      </c>
      <c r="W183" s="21">
        <f>3.53-SASP!E183</f>
        <v>1.65</v>
      </c>
      <c r="X183" s="13">
        <f>3.55-SASP!E183</f>
        <v>1.67</v>
      </c>
      <c r="Y183" s="13">
        <f>4-SASP!E183</f>
        <v>2.12</v>
      </c>
      <c r="Z183" s="17">
        <f>3.8-SASP!E183</f>
        <v>1.92</v>
      </c>
    </row>
    <row r="184" spans="1:26" ht="12.75">
      <c r="A184" s="8">
        <v>39899</v>
      </c>
      <c r="B184" s="2">
        <v>86</v>
      </c>
      <c r="D184" s="10">
        <v>0</v>
      </c>
      <c r="E184" s="13">
        <v>0.96</v>
      </c>
      <c r="F184" s="33"/>
      <c r="O184" s="17"/>
      <c r="P184" s="13">
        <f>(SASP!E184-0)*-1</f>
        <v>-1.82</v>
      </c>
      <c r="Q184" s="19">
        <f>(0.1-SASP!E184)</f>
        <v>-1.72</v>
      </c>
      <c r="R184" s="19">
        <f>0.2-SASP!E184</f>
        <v>-1.62</v>
      </c>
      <c r="S184" s="13">
        <f>0.3-SASP!E184</f>
        <v>-1.52</v>
      </c>
      <c r="T184" s="17">
        <f>0.4-SASP!E184</f>
        <v>-1.42</v>
      </c>
      <c r="U184" s="19">
        <f>9.8-SASP!E184</f>
        <v>7.98</v>
      </c>
      <c r="V184" s="19">
        <f>8.7-SASP!E184</f>
        <v>6.879999999999999</v>
      </c>
      <c r="W184" s="21">
        <f>3.53-SASP!E184</f>
        <v>1.7099999999999997</v>
      </c>
      <c r="X184" s="13">
        <f>3.55-SASP!E184</f>
        <v>1.7299999999999998</v>
      </c>
      <c r="Y184" s="13">
        <f>4-SASP!E184</f>
        <v>2.1799999999999997</v>
      </c>
      <c r="Z184" s="17">
        <f>3.8-SASP!E184</f>
        <v>1.9799999999999998</v>
      </c>
    </row>
    <row r="185" spans="1:26" ht="12.75">
      <c r="A185" s="8">
        <v>39900</v>
      </c>
      <c r="B185" s="2">
        <v>87</v>
      </c>
      <c r="D185" s="10">
        <v>1</v>
      </c>
      <c r="E185" s="13">
        <v>0.95</v>
      </c>
      <c r="F185" s="33">
        <v>13</v>
      </c>
      <c r="G185" s="2">
        <v>1400</v>
      </c>
      <c r="H185" s="13">
        <v>0.63</v>
      </c>
      <c r="I185" s="13">
        <v>0.77</v>
      </c>
      <c r="J185" s="13">
        <v>1.17</v>
      </c>
      <c r="K185" s="13">
        <v>1.07</v>
      </c>
      <c r="L185" s="13">
        <v>1.22</v>
      </c>
      <c r="M185" s="13">
        <v>1.02</v>
      </c>
      <c r="N185" s="13">
        <v>0.84</v>
      </c>
      <c r="O185" s="17">
        <v>0</v>
      </c>
      <c r="P185" s="13">
        <f>(SASP!E185-0)*-1</f>
        <v>-1.77</v>
      </c>
      <c r="Q185" s="19">
        <f>(0.1-SASP!E185)</f>
        <v>-1.67</v>
      </c>
      <c r="R185" s="19">
        <f>0.2-SASP!E185</f>
        <v>-1.57</v>
      </c>
      <c r="S185" s="13">
        <f>0.3-SASP!E185</f>
        <v>-1.47</v>
      </c>
      <c r="T185" s="17">
        <f>0.4-SASP!E185</f>
        <v>-1.37</v>
      </c>
      <c r="U185" s="19">
        <f>9.8-SASP!E185</f>
        <v>8.030000000000001</v>
      </c>
      <c r="V185" s="19">
        <f>8.7-SASP!E185</f>
        <v>6.93</v>
      </c>
      <c r="W185" s="21">
        <f>3.53-SASP!E185</f>
        <v>1.7599999999999998</v>
      </c>
      <c r="X185" s="13">
        <f>3.55-SASP!E185</f>
        <v>1.7799999999999998</v>
      </c>
      <c r="Y185" s="13">
        <f>4-SASP!E185</f>
        <v>2.23</v>
      </c>
      <c r="Z185" s="17">
        <f>3.8-SASP!E185</f>
        <v>2.03</v>
      </c>
    </row>
    <row r="186" spans="1:26" ht="12.75">
      <c r="A186" s="8">
        <v>39901</v>
      </c>
      <c r="B186" s="2">
        <v>88</v>
      </c>
      <c r="C186" s="2">
        <v>7</v>
      </c>
      <c r="D186" s="10">
        <v>3</v>
      </c>
      <c r="E186" s="13">
        <v>0.92</v>
      </c>
      <c r="F186" s="33"/>
      <c r="O186" s="17"/>
      <c r="P186" s="13">
        <f>(SASP!E186-0)*-1</f>
        <v>-1.73</v>
      </c>
      <c r="Q186" s="19">
        <f>(0.1-SASP!E186)</f>
        <v>-1.63</v>
      </c>
      <c r="R186" s="19">
        <f>0.2-SASP!E186</f>
        <v>-1.53</v>
      </c>
      <c r="S186" s="13">
        <f>0.3-SASP!E186</f>
        <v>-1.43</v>
      </c>
      <c r="T186" s="17">
        <f>0.4-SASP!E186</f>
        <v>-1.33</v>
      </c>
      <c r="U186" s="19">
        <f>9.8-SASP!E186</f>
        <v>8.07</v>
      </c>
      <c r="V186" s="19">
        <f>8.7-SASP!E186</f>
        <v>6.969999999999999</v>
      </c>
      <c r="W186" s="21">
        <f>3.53-SASP!E186</f>
        <v>1.7999999999999998</v>
      </c>
      <c r="X186" s="13">
        <f>3.55-SASP!E186</f>
        <v>1.8199999999999998</v>
      </c>
      <c r="Y186" s="13">
        <f>4-SASP!E186</f>
        <v>2.27</v>
      </c>
      <c r="Z186" s="17">
        <f>3.8-SASP!E186</f>
        <v>2.07</v>
      </c>
    </row>
    <row r="187" spans="1:26" ht="12.75">
      <c r="A187" s="8">
        <v>39902</v>
      </c>
      <c r="B187" s="2">
        <v>89</v>
      </c>
      <c r="D187" s="10">
        <v>15</v>
      </c>
      <c r="E187" s="13">
        <v>0.92</v>
      </c>
      <c r="F187" s="33"/>
      <c r="O187" s="17"/>
      <c r="P187" s="13">
        <f>(SASP!E187-0)*-1</f>
        <v>-1.8</v>
      </c>
      <c r="Q187" s="19">
        <f>(0.1-SASP!E187)</f>
        <v>-1.7</v>
      </c>
      <c r="R187" s="19">
        <f>0.2-SASP!E187</f>
        <v>-1.6</v>
      </c>
      <c r="S187" s="13">
        <f>0.3-SASP!E187</f>
        <v>-1.5</v>
      </c>
      <c r="T187" s="17">
        <f>0.4-SASP!E187</f>
        <v>-1.4</v>
      </c>
      <c r="U187" s="19">
        <f>9.8-SASP!E187</f>
        <v>8</v>
      </c>
      <c r="V187" s="19">
        <f>8.7-SASP!E187</f>
        <v>6.8999999999999995</v>
      </c>
      <c r="W187" s="21">
        <f>3.53-SASP!E187</f>
        <v>1.7299999999999998</v>
      </c>
      <c r="X187" s="13">
        <f>3.55-SASP!E187</f>
        <v>1.7499999999999998</v>
      </c>
      <c r="Y187" s="13">
        <f>4-SASP!E187</f>
        <v>2.2</v>
      </c>
      <c r="Z187" s="17">
        <f>3.8-SASP!E187</f>
        <v>1.9999999999999998</v>
      </c>
    </row>
    <row r="188" spans="1:26" ht="12.75">
      <c r="A188" s="8">
        <v>39903</v>
      </c>
      <c r="B188" s="2">
        <v>90</v>
      </c>
      <c r="D188" s="10">
        <v>8</v>
      </c>
      <c r="E188" s="13">
        <v>1</v>
      </c>
      <c r="F188" s="33"/>
      <c r="O188" s="17"/>
      <c r="P188" s="13">
        <f>(SASP!E188-0)*-1</f>
        <v>-1.9</v>
      </c>
      <c r="Q188" s="19">
        <f>(0.1-SASP!E188)</f>
        <v>-1.7999999999999998</v>
      </c>
      <c r="R188" s="19">
        <f>0.2-SASP!E188</f>
        <v>-1.7</v>
      </c>
      <c r="S188" s="13">
        <f>0.3-SASP!E188</f>
        <v>-1.5999999999999999</v>
      </c>
      <c r="T188" s="17">
        <f>0.4-SASP!E188</f>
        <v>-1.5</v>
      </c>
      <c r="U188" s="19">
        <f>9.8-SASP!E188</f>
        <v>7.9</v>
      </c>
      <c r="V188" s="19">
        <f>8.7-SASP!E188</f>
        <v>6.799999999999999</v>
      </c>
      <c r="W188" s="21">
        <f>3.53-SASP!E188</f>
        <v>1.63</v>
      </c>
      <c r="X188" s="13">
        <f>3.55-SASP!E188</f>
        <v>1.65</v>
      </c>
      <c r="Y188" s="13">
        <f>4-SASP!E188</f>
        <v>2.1</v>
      </c>
      <c r="Z188" s="17">
        <f>3.8-SASP!E188</f>
        <v>1.9</v>
      </c>
    </row>
    <row r="189" spans="1:26" ht="12.75">
      <c r="A189" s="8">
        <v>39904</v>
      </c>
      <c r="B189" s="2">
        <v>91</v>
      </c>
      <c r="D189" s="10">
        <v>14</v>
      </c>
      <c r="E189" s="13">
        <v>1.17</v>
      </c>
      <c r="F189" s="33"/>
      <c r="O189" s="17"/>
      <c r="P189" s="13">
        <f>(SASP!E189-0)*-1</f>
        <v>-2.09</v>
      </c>
      <c r="Q189" s="19">
        <f>(0.1-SASP!E189)</f>
        <v>-1.9899999999999998</v>
      </c>
      <c r="R189" s="19">
        <f>0.2-SASP!E189</f>
        <v>-1.89</v>
      </c>
      <c r="S189" s="13">
        <f>0.3-SASP!E189</f>
        <v>-1.7899999999999998</v>
      </c>
      <c r="T189" s="17">
        <f>0.4-SASP!E189</f>
        <v>-1.69</v>
      </c>
      <c r="U189" s="19">
        <f>9.8-SASP!E189</f>
        <v>7.710000000000001</v>
      </c>
      <c r="V189" s="19">
        <f>8.7-SASP!E189</f>
        <v>6.609999999999999</v>
      </c>
      <c r="W189" s="21">
        <f>3.53-SASP!E189</f>
        <v>1.44</v>
      </c>
      <c r="X189" s="13">
        <f>3.55-SASP!E189</f>
        <v>1.46</v>
      </c>
      <c r="Y189" s="13">
        <f>4-SASP!E189</f>
        <v>1.9100000000000001</v>
      </c>
      <c r="Z189" s="17">
        <f>3.8-SASP!E189</f>
        <v>1.71</v>
      </c>
    </row>
    <row r="190" spans="1:26" ht="12.75">
      <c r="A190" s="8">
        <v>39905</v>
      </c>
      <c r="B190" s="2">
        <v>92</v>
      </c>
      <c r="D190" s="10">
        <v>2</v>
      </c>
      <c r="E190" s="13">
        <v>1.13</v>
      </c>
      <c r="F190" s="33"/>
      <c r="O190" s="17"/>
      <c r="P190" s="13">
        <f>(SASP!E190-0)*-1</f>
        <v>-2.01</v>
      </c>
      <c r="Q190" s="19">
        <f>(0.1-SASP!E190)</f>
        <v>-1.9099999999999997</v>
      </c>
      <c r="R190" s="19">
        <f>0.2-SASP!E190</f>
        <v>-1.8099999999999998</v>
      </c>
      <c r="S190" s="13">
        <f>0.3-SASP!E190</f>
        <v>-1.7099999999999997</v>
      </c>
      <c r="T190" s="17">
        <f>0.4-SASP!E190</f>
        <v>-1.6099999999999999</v>
      </c>
      <c r="U190" s="19">
        <f>9.8-SASP!E190</f>
        <v>7.790000000000001</v>
      </c>
      <c r="V190" s="19">
        <f>8.7-SASP!E190</f>
        <v>6.6899999999999995</v>
      </c>
      <c r="W190" s="21">
        <f>3.53-SASP!E190</f>
        <v>1.52</v>
      </c>
      <c r="X190" s="13">
        <f>3.55-SASP!E190</f>
        <v>1.54</v>
      </c>
      <c r="Y190" s="13">
        <f>4-SASP!E190</f>
        <v>1.9900000000000002</v>
      </c>
      <c r="Z190" s="17">
        <f>3.8-SASP!E190</f>
        <v>1.79</v>
      </c>
    </row>
    <row r="191" spans="1:26" ht="12.75">
      <c r="A191" s="8">
        <v>39906</v>
      </c>
      <c r="B191" s="2">
        <v>93</v>
      </c>
      <c r="C191" s="2">
        <v>8</v>
      </c>
      <c r="D191" s="10">
        <v>12</v>
      </c>
      <c r="E191" s="13">
        <v>1.24</v>
      </c>
      <c r="F191" s="33"/>
      <c r="O191" s="17"/>
      <c r="P191" s="13">
        <f>(SASP!E191-0)*-1</f>
        <v>-2.05</v>
      </c>
      <c r="Q191" s="19">
        <f>(0.1-SASP!E191)</f>
        <v>-1.9499999999999997</v>
      </c>
      <c r="R191" s="19">
        <f>0.2-SASP!E191</f>
        <v>-1.8499999999999999</v>
      </c>
      <c r="S191" s="13">
        <f>0.3-SASP!E191</f>
        <v>-1.7499999999999998</v>
      </c>
      <c r="T191" s="17">
        <f>0.4-SASP!E191</f>
        <v>-1.65</v>
      </c>
      <c r="U191" s="19">
        <f>9.8-SASP!E191</f>
        <v>7.750000000000001</v>
      </c>
      <c r="V191" s="19">
        <f>8.7-SASP!E191</f>
        <v>6.6499999999999995</v>
      </c>
      <c r="W191" s="21">
        <f>3.53-SASP!E191</f>
        <v>1.48</v>
      </c>
      <c r="X191" s="13">
        <f>3.55-SASP!E191</f>
        <v>1.5</v>
      </c>
      <c r="Y191" s="13">
        <f>4-SASP!E191</f>
        <v>1.9500000000000002</v>
      </c>
      <c r="Z191" s="17">
        <f>3.8-SASP!E191</f>
        <v>1.75</v>
      </c>
    </row>
    <row r="192" spans="1:26" ht="12.75">
      <c r="A192" s="8">
        <v>39907</v>
      </c>
      <c r="B192" s="2">
        <v>94</v>
      </c>
      <c r="D192" s="10">
        <v>12</v>
      </c>
      <c r="E192" s="13">
        <v>1.3</v>
      </c>
      <c r="F192" s="33"/>
      <c r="O192" s="17"/>
      <c r="P192" s="13">
        <f>(SASP!E192-0)*-1</f>
        <v>-2.14</v>
      </c>
      <c r="Q192" s="19">
        <f>(0.1-SASP!E192)</f>
        <v>-2.04</v>
      </c>
      <c r="R192" s="19">
        <f>0.2-SASP!E192</f>
        <v>-1.9400000000000002</v>
      </c>
      <c r="S192" s="13">
        <f>0.3-SASP!E192</f>
        <v>-1.84</v>
      </c>
      <c r="T192" s="17">
        <f>0.4-SASP!E192</f>
        <v>-1.7400000000000002</v>
      </c>
      <c r="U192" s="19">
        <f>9.8-SASP!E192</f>
        <v>7.66</v>
      </c>
      <c r="V192" s="19">
        <f>8.7-SASP!E192</f>
        <v>6.559999999999999</v>
      </c>
      <c r="W192" s="21">
        <f>3.53-SASP!E192</f>
        <v>1.3899999999999997</v>
      </c>
      <c r="X192" s="13">
        <f>3.55-SASP!E192</f>
        <v>1.4099999999999997</v>
      </c>
      <c r="Y192" s="13">
        <f>4-SASP!E192</f>
        <v>1.8599999999999999</v>
      </c>
      <c r="Z192" s="17">
        <f>3.8-SASP!E192</f>
        <v>1.6599999999999997</v>
      </c>
    </row>
    <row r="193" spans="1:26" ht="12.75">
      <c r="A193" s="8">
        <v>39908</v>
      </c>
      <c r="B193" s="2">
        <v>95</v>
      </c>
      <c r="D193" s="10">
        <v>1</v>
      </c>
      <c r="E193" s="13">
        <v>1.22</v>
      </c>
      <c r="F193" s="33">
        <v>15</v>
      </c>
      <c r="G193" s="2">
        <v>935</v>
      </c>
      <c r="H193" s="13">
        <v>0.82</v>
      </c>
      <c r="I193" s="13">
        <v>1.02</v>
      </c>
      <c r="J193" s="13">
        <v>1.38</v>
      </c>
      <c r="K193" s="13">
        <v>1.31</v>
      </c>
      <c r="L193" s="13">
        <v>1.58</v>
      </c>
      <c r="M193" s="13">
        <v>1.24</v>
      </c>
      <c r="N193" s="13">
        <v>1.05</v>
      </c>
      <c r="O193" s="17">
        <v>0</v>
      </c>
      <c r="P193" s="13">
        <f>(SASP!E193-0)*-1</f>
        <v>-2.09</v>
      </c>
      <c r="Q193" s="19">
        <f>(0.1-SASP!E193)</f>
        <v>-1.9899999999999998</v>
      </c>
      <c r="R193" s="19">
        <f>0.2-SASP!E193</f>
        <v>-1.89</v>
      </c>
      <c r="S193" s="13">
        <f>0.3-SASP!E193</f>
        <v>-1.7899999999999998</v>
      </c>
      <c r="T193" s="17">
        <f>0.4-SASP!E193</f>
        <v>-1.69</v>
      </c>
      <c r="U193" s="19">
        <f>9.8-SASP!E193</f>
        <v>7.710000000000001</v>
      </c>
      <c r="V193" s="19">
        <f>8.7-SASP!E193</f>
        <v>6.609999999999999</v>
      </c>
      <c r="W193" s="21">
        <f>3.53-SASP!E193</f>
        <v>1.44</v>
      </c>
      <c r="X193" s="13">
        <f>3.55-SASP!E193</f>
        <v>1.46</v>
      </c>
      <c r="Y193" s="13">
        <f>4-SASP!E193</f>
        <v>1.9100000000000001</v>
      </c>
      <c r="Z193" s="17">
        <f>3.8-SASP!E193</f>
        <v>1.71</v>
      </c>
    </row>
    <row r="194" spans="1:26" ht="12.75">
      <c r="A194" s="8">
        <v>39909</v>
      </c>
      <c r="B194" s="2">
        <v>96</v>
      </c>
      <c r="D194" s="10">
        <v>0</v>
      </c>
      <c r="E194" s="13">
        <v>1.17</v>
      </c>
      <c r="F194" s="33"/>
      <c r="O194" s="17"/>
      <c r="P194" s="13">
        <f>(SASP!E194-0)*-1</f>
        <v>-2.01</v>
      </c>
      <c r="Q194" s="19">
        <f>(0.1-SASP!E194)</f>
        <v>-1.9099999999999997</v>
      </c>
      <c r="R194" s="19">
        <f>0.2-SASP!E194</f>
        <v>-1.8099999999999998</v>
      </c>
      <c r="S194" s="13">
        <f>0.3-SASP!E194</f>
        <v>-1.7099999999999997</v>
      </c>
      <c r="T194" s="17">
        <f>0.4-SASP!E194</f>
        <v>-1.6099999999999999</v>
      </c>
      <c r="U194" s="19">
        <f>9.8-SASP!E194</f>
        <v>7.790000000000001</v>
      </c>
      <c r="V194" s="19">
        <f>8.7-SASP!E194</f>
        <v>6.6899999999999995</v>
      </c>
      <c r="W194" s="21">
        <f>3.53-SASP!E194</f>
        <v>1.52</v>
      </c>
      <c r="X194" s="13">
        <f>3.55-SASP!E194</f>
        <v>1.54</v>
      </c>
      <c r="Y194" s="13">
        <f>4-SASP!E194</f>
        <v>1.9900000000000002</v>
      </c>
      <c r="Z194" s="17">
        <f>3.8-SASP!E194</f>
        <v>1.79</v>
      </c>
    </row>
    <row r="195" spans="1:26" ht="12.75">
      <c r="A195" s="8">
        <v>39910</v>
      </c>
      <c r="B195" s="2">
        <v>97</v>
      </c>
      <c r="D195" s="10">
        <v>0</v>
      </c>
      <c r="E195" s="13">
        <v>1.15</v>
      </c>
      <c r="F195" s="33"/>
      <c r="O195" s="17"/>
      <c r="P195" s="13">
        <f>(SASP!E195-0)*-1</f>
        <v>-1.95</v>
      </c>
      <c r="Q195" s="19">
        <f>(0.1-SASP!E195)</f>
        <v>-1.8499999999999999</v>
      </c>
      <c r="R195" s="19">
        <f>0.2-SASP!E195</f>
        <v>-1.75</v>
      </c>
      <c r="S195" s="13">
        <f>0.3-SASP!E195</f>
        <v>-1.65</v>
      </c>
      <c r="T195" s="17">
        <f>0.4-SASP!E195</f>
        <v>-1.5499999999999998</v>
      </c>
      <c r="U195" s="19">
        <f>9.8-SASP!E195</f>
        <v>7.8500000000000005</v>
      </c>
      <c r="V195" s="19">
        <f>8.7-SASP!E195</f>
        <v>6.749999999999999</v>
      </c>
      <c r="W195" s="21">
        <f>3.53-SASP!E195</f>
        <v>1.5799999999999998</v>
      </c>
      <c r="X195" s="13">
        <f>3.55-SASP!E195</f>
        <v>1.5999999999999999</v>
      </c>
      <c r="Y195" s="13">
        <f>4-SASP!E195</f>
        <v>2.05</v>
      </c>
      <c r="Z195" s="17">
        <f>3.8-SASP!E195</f>
        <v>1.8499999999999999</v>
      </c>
    </row>
    <row r="196" spans="1:26" ht="12.75">
      <c r="A196" s="8">
        <v>39911</v>
      </c>
      <c r="B196" s="2">
        <v>98</v>
      </c>
      <c r="D196" s="10">
        <v>0</v>
      </c>
      <c r="E196" s="13">
        <v>1.14</v>
      </c>
      <c r="F196" s="33"/>
      <c r="O196" s="17"/>
      <c r="P196" s="13">
        <f>(SASP!E196-0)*-1</f>
        <v>-1.87</v>
      </c>
      <c r="Q196" s="19">
        <f>(0.1-SASP!E196)</f>
        <v>-1.77</v>
      </c>
      <c r="R196" s="19">
        <f>0.2-SASP!E196</f>
        <v>-1.6700000000000002</v>
      </c>
      <c r="S196" s="13">
        <f>0.3-SASP!E196</f>
        <v>-1.57</v>
      </c>
      <c r="T196" s="17">
        <f>0.4-SASP!E196</f>
        <v>-1.4700000000000002</v>
      </c>
      <c r="U196" s="19">
        <f>9.8-SASP!E196</f>
        <v>7.930000000000001</v>
      </c>
      <c r="V196" s="19">
        <f>8.7-SASP!E196</f>
        <v>6.829999999999999</v>
      </c>
      <c r="W196" s="21">
        <f>3.53-SASP!E196</f>
        <v>1.6599999999999997</v>
      </c>
      <c r="X196" s="13">
        <f>3.55-SASP!E196</f>
        <v>1.6799999999999997</v>
      </c>
      <c r="Y196" s="13">
        <f>4-SASP!E196</f>
        <v>2.13</v>
      </c>
      <c r="Z196" s="17">
        <f>3.8-SASP!E196</f>
        <v>1.9299999999999997</v>
      </c>
    </row>
    <row r="197" spans="1:26" ht="12.75">
      <c r="A197" s="8">
        <v>39912</v>
      </c>
      <c r="B197" s="2">
        <v>99</v>
      </c>
      <c r="D197" s="10">
        <v>9</v>
      </c>
      <c r="E197" s="13">
        <v>1.2</v>
      </c>
      <c r="F197" s="33"/>
      <c r="O197" s="17"/>
      <c r="P197" s="13">
        <f>(SASP!E197-0)*-1</f>
        <v>-2.01</v>
      </c>
      <c r="Q197" s="19">
        <f>(0.1-SASP!E197)</f>
        <v>-1.9099999999999997</v>
      </c>
      <c r="R197" s="19">
        <f>0.2-SASP!E197</f>
        <v>-1.8099999999999998</v>
      </c>
      <c r="S197" s="13">
        <f>0.3-SASP!E197</f>
        <v>-1.7099999999999997</v>
      </c>
      <c r="T197" s="17">
        <f>0.4-SASP!E197</f>
        <v>-1.6099999999999999</v>
      </c>
      <c r="U197" s="19">
        <f>9.8-SASP!E197</f>
        <v>7.790000000000001</v>
      </c>
      <c r="V197" s="19">
        <f>8.7-SASP!E197</f>
        <v>6.6899999999999995</v>
      </c>
      <c r="W197" s="21">
        <f>3.53-SASP!E197</f>
        <v>1.52</v>
      </c>
      <c r="X197" s="13">
        <f>3.55-SASP!E197</f>
        <v>1.54</v>
      </c>
      <c r="Y197" s="13">
        <f>4-SASP!E197</f>
        <v>1.9900000000000002</v>
      </c>
      <c r="Z197" s="17">
        <f>3.8-SASP!E197</f>
        <v>1.79</v>
      </c>
    </row>
    <row r="198" spans="1:26" ht="12.75">
      <c r="A198" s="8">
        <v>39913</v>
      </c>
      <c r="B198" s="2">
        <v>100</v>
      </c>
      <c r="D198" s="10">
        <v>4</v>
      </c>
      <c r="E198" s="13">
        <v>1.19</v>
      </c>
      <c r="F198" s="33"/>
      <c r="O198" s="17"/>
      <c r="P198" s="13">
        <f>(SASP!E198-0)*-1</f>
        <v>-1.89</v>
      </c>
      <c r="Q198" s="19">
        <f>(0.1-SASP!E198)</f>
        <v>-1.7899999999999998</v>
      </c>
      <c r="R198" s="19">
        <f>0.2-SASP!E198</f>
        <v>-1.69</v>
      </c>
      <c r="S198" s="13">
        <f>0.3-SASP!E198</f>
        <v>-1.5899999999999999</v>
      </c>
      <c r="T198" s="17">
        <f>0.4-SASP!E198</f>
        <v>-1.4899999999999998</v>
      </c>
      <c r="U198" s="19">
        <f>9.8-SASP!E198</f>
        <v>7.910000000000001</v>
      </c>
      <c r="V198" s="19">
        <f>8.7-SASP!E198</f>
        <v>6.81</v>
      </c>
      <c r="W198" s="21">
        <f>3.53-SASP!E198</f>
        <v>1.64</v>
      </c>
      <c r="X198" s="13">
        <f>3.55-SASP!E198</f>
        <v>1.66</v>
      </c>
      <c r="Y198" s="13">
        <f>4-SASP!E198</f>
        <v>2.1100000000000003</v>
      </c>
      <c r="Z198" s="17">
        <f>3.8-SASP!E198</f>
        <v>1.91</v>
      </c>
    </row>
    <row r="199" spans="1:26" ht="12.75">
      <c r="A199" s="8">
        <v>39914</v>
      </c>
      <c r="B199" s="2">
        <v>101</v>
      </c>
      <c r="D199" s="10">
        <v>26</v>
      </c>
      <c r="E199" s="13">
        <v>1.42</v>
      </c>
      <c r="F199" s="33"/>
      <c r="O199" s="17"/>
      <c r="P199" s="13">
        <f>(SASP!E199-0)*-1</f>
        <v>-2.09</v>
      </c>
      <c r="Q199" s="19">
        <f>(0.1-SASP!E199)</f>
        <v>-1.9899999999999998</v>
      </c>
      <c r="R199" s="19">
        <f>0.2-SASP!E199</f>
        <v>-1.89</v>
      </c>
      <c r="S199" s="13">
        <f>0.3-SASP!E199</f>
        <v>-1.7899999999999998</v>
      </c>
      <c r="T199" s="17">
        <f>0.4-SASP!E199</f>
        <v>-1.69</v>
      </c>
      <c r="U199" s="19">
        <f>9.8-SASP!E199</f>
        <v>7.710000000000001</v>
      </c>
      <c r="V199" s="19">
        <f>8.7-SASP!E199</f>
        <v>6.609999999999999</v>
      </c>
      <c r="W199" s="21">
        <f>3.53-SASP!E199</f>
        <v>1.44</v>
      </c>
      <c r="X199" s="13">
        <f>3.55-SASP!E199</f>
        <v>1.46</v>
      </c>
      <c r="Y199" s="13">
        <f>4-SASP!E199</f>
        <v>1.9100000000000001</v>
      </c>
      <c r="Z199" s="17">
        <f>3.8-SASP!E199</f>
        <v>1.71</v>
      </c>
    </row>
    <row r="200" spans="1:26" ht="12.75">
      <c r="A200" s="8">
        <v>39915</v>
      </c>
      <c r="B200" s="2">
        <v>102</v>
      </c>
      <c r="D200" s="10">
        <v>19</v>
      </c>
      <c r="E200" s="13">
        <v>1.44</v>
      </c>
      <c r="F200" s="33"/>
      <c r="O200" s="17"/>
      <c r="P200" s="13">
        <f>(SASP!E200-0)*-1</f>
        <v>-2.29</v>
      </c>
      <c r="Q200" s="19">
        <f>(0.1-SASP!E200)</f>
        <v>-2.19</v>
      </c>
      <c r="R200" s="19">
        <f>0.2-SASP!E200</f>
        <v>-2.09</v>
      </c>
      <c r="S200" s="13">
        <f>0.3-SASP!E200</f>
        <v>-1.99</v>
      </c>
      <c r="T200" s="17">
        <f>0.4-SASP!E200</f>
        <v>-1.8900000000000001</v>
      </c>
      <c r="U200" s="19">
        <f>9.8-SASP!E200</f>
        <v>7.510000000000001</v>
      </c>
      <c r="V200" s="19">
        <f>8.7-SASP!E200</f>
        <v>6.409999999999999</v>
      </c>
      <c r="W200" s="21">
        <f>3.53-SASP!E200</f>
        <v>1.2399999999999998</v>
      </c>
      <c r="X200" s="13">
        <f>3.55-SASP!E200</f>
        <v>1.2599999999999998</v>
      </c>
      <c r="Y200" s="13">
        <f>4-SASP!E200</f>
        <v>1.71</v>
      </c>
      <c r="Z200" s="17">
        <f>3.8-SASP!E200</f>
        <v>1.5099999999999998</v>
      </c>
    </row>
    <row r="201" spans="1:26" ht="12.75">
      <c r="A201" s="8">
        <v>39916</v>
      </c>
      <c r="B201" s="2">
        <v>103</v>
      </c>
      <c r="D201" s="10">
        <v>0</v>
      </c>
      <c r="E201" s="13">
        <v>1.39</v>
      </c>
      <c r="F201" s="33"/>
      <c r="O201" s="17"/>
      <c r="P201" s="13">
        <f>(SASP!E201-0)*-1</f>
        <v>-2.2</v>
      </c>
      <c r="Q201" s="19">
        <f>(0.1-SASP!E201)</f>
        <v>-2.1</v>
      </c>
      <c r="R201" s="19">
        <f>0.2-SASP!E201</f>
        <v>-2</v>
      </c>
      <c r="S201" s="13">
        <f>0.3-SASP!E201</f>
        <v>-1.9000000000000001</v>
      </c>
      <c r="T201" s="17">
        <f>0.4-SASP!E201</f>
        <v>-1.8000000000000003</v>
      </c>
      <c r="U201" s="19">
        <f>9.8-SASP!E201</f>
        <v>7.6000000000000005</v>
      </c>
      <c r="V201" s="19">
        <f>8.7-SASP!E201</f>
        <v>6.499999999999999</v>
      </c>
      <c r="W201" s="21">
        <f>3.53-SASP!E201</f>
        <v>1.3299999999999996</v>
      </c>
      <c r="X201" s="13">
        <f>3.55-SASP!E201</f>
        <v>1.3499999999999996</v>
      </c>
      <c r="Y201" s="13">
        <f>4-SASP!E201</f>
        <v>1.7999999999999998</v>
      </c>
      <c r="Z201" s="17">
        <f>3.8-SASP!E201</f>
        <v>1.5999999999999996</v>
      </c>
    </row>
    <row r="202" spans="1:26" ht="12.75">
      <c r="A202" s="8">
        <v>39917</v>
      </c>
      <c r="B202" s="2">
        <v>104</v>
      </c>
      <c r="D202" s="10">
        <v>5</v>
      </c>
      <c r="E202" s="13">
        <v>1.42</v>
      </c>
      <c r="F202" s="33"/>
      <c r="O202" s="17"/>
      <c r="P202" s="13">
        <f>(SASP!E202-0)*-1</f>
        <v>-2.11</v>
      </c>
      <c r="Q202" s="19">
        <f>(0.1-SASP!E202)</f>
        <v>-2.01</v>
      </c>
      <c r="R202" s="19">
        <f>0.2-SASP!E202</f>
        <v>-1.91</v>
      </c>
      <c r="S202" s="13">
        <f>0.3-SASP!E202</f>
        <v>-1.8099999999999998</v>
      </c>
      <c r="T202" s="17">
        <f>0.4-SASP!E202</f>
        <v>-1.71</v>
      </c>
      <c r="U202" s="19">
        <f>9.8-SASP!E202</f>
        <v>7.690000000000001</v>
      </c>
      <c r="V202" s="19">
        <f>8.7-SASP!E202</f>
        <v>6.59</v>
      </c>
      <c r="W202" s="21">
        <f>3.53-SASP!E202</f>
        <v>1.42</v>
      </c>
      <c r="X202" s="13">
        <f>3.55-SASP!E202</f>
        <v>1.44</v>
      </c>
      <c r="Y202" s="13">
        <f>4-SASP!E202</f>
        <v>1.8900000000000001</v>
      </c>
      <c r="Z202" s="17">
        <f>3.8-SASP!E202</f>
        <v>1.69</v>
      </c>
    </row>
    <row r="203" spans="1:26" ht="12.75">
      <c r="A203" s="8">
        <v>39918</v>
      </c>
      <c r="B203" s="2">
        <v>105</v>
      </c>
      <c r="D203" s="10">
        <v>19</v>
      </c>
      <c r="E203" s="13">
        <v>1.57</v>
      </c>
      <c r="F203" s="33"/>
      <c r="O203" s="17"/>
      <c r="P203" s="13">
        <f>(SASP!E203-0)*-1</f>
        <v>-2.21</v>
      </c>
      <c r="Q203" s="19">
        <f>(0.1-SASP!E203)</f>
        <v>-2.11</v>
      </c>
      <c r="R203" s="19">
        <f>0.2-SASP!E203</f>
        <v>-2.01</v>
      </c>
      <c r="S203" s="13">
        <f>0.3-SASP!E203</f>
        <v>-1.91</v>
      </c>
      <c r="T203" s="17">
        <f>0.4-SASP!E203</f>
        <v>-1.81</v>
      </c>
      <c r="U203" s="19">
        <f>9.8-SASP!E203</f>
        <v>7.590000000000001</v>
      </c>
      <c r="V203" s="19">
        <f>8.7-SASP!E203</f>
        <v>6.489999999999999</v>
      </c>
      <c r="W203" s="21">
        <f>3.53-SASP!E203</f>
        <v>1.3199999999999998</v>
      </c>
      <c r="X203" s="13">
        <f>3.55-SASP!E203</f>
        <v>1.3399999999999999</v>
      </c>
      <c r="Y203" s="13">
        <f>4-SASP!E203</f>
        <v>1.79</v>
      </c>
      <c r="Z203" s="17">
        <f>3.8-SASP!E203</f>
        <v>1.5899999999999999</v>
      </c>
    </row>
    <row r="204" spans="1:26" ht="12.75">
      <c r="A204" s="8">
        <v>39919</v>
      </c>
      <c r="B204" s="2">
        <v>106</v>
      </c>
      <c r="D204" s="10">
        <v>8</v>
      </c>
      <c r="E204" s="13">
        <v>1.57</v>
      </c>
      <c r="F204" s="33"/>
      <c r="O204" s="17"/>
      <c r="P204" s="13">
        <f>(SASP!E204-0)*-1</f>
        <v>-2.22</v>
      </c>
      <c r="Q204" s="19">
        <f>(0.1-SASP!E204)</f>
        <v>-2.12</v>
      </c>
      <c r="R204" s="19">
        <f>0.2-SASP!E204</f>
        <v>-2.02</v>
      </c>
      <c r="S204" s="13">
        <f>0.3-SASP!E204</f>
        <v>-1.9200000000000002</v>
      </c>
      <c r="T204" s="17">
        <f>0.4-SASP!E204</f>
        <v>-1.8200000000000003</v>
      </c>
      <c r="U204" s="19">
        <f>9.8-SASP!E204</f>
        <v>7.58</v>
      </c>
      <c r="V204" s="19">
        <f>8.7-SASP!E204</f>
        <v>6.479999999999999</v>
      </c>
      <c r="W204" s="21">
        <f>3.53-SASP!E204</f>
        <v>1.3099999999999996</v>
      </c>
      <c r="X204" s="13">
        <f>3.55-SASP!E204</f>
        <v>1.3299999999999996</v>
      </c>
      <c r="Y204" s="13">
        <f>4-SASP!E204</f>
        <v>1.7799999999999998</v>
      </c>
      <c r="Z204" s="17">
        <f>3.8-SASP!E204</f>
        <v>1.5799999999999996</v>
      </c>
    </row>
    <row r="205" spans="1:26" ht="12.75">
      <c r="A205" s="8">
        <v>39920</v>
      </c>
      <c r="B205" s="2">
        <v>107</v>
      </c>
      <c r="D205" s="10">
        <v>12</v>
      </c>
      <c r="E205" s="13">
        <v>1.65</v>
      </c>
      <c r="F205" s="33"/>
      <c r="O205" s="17"/>
      <c r="P205" s="13">
        <f>(SASP!E205-0)*-1</f>
        <v>-2.29</v>
      </c>
      <c r="Q205" s="19">
        <f>(0.1-SASP!E205)</f>
        <v>-2.19</v>
      </c>
      <c r="R205" s="19">
        <f>0.2-SASP!E205</f>
        <v>-2.09</v>
      </c>
      <c r="S205" s="13">
        <f>0.3-SASP!E205</f>
        <v>-1.99</v>
      </c>
      <c r="T205" s="17">
        <f>0.4-SASP!E205</f>
        <v>-1.8900000000000001</v>
      </c>
      <c r="U205" s="19">
        <f>9.8-SASP!E205</f>
        <v>7.510000000000001</v>
      </c>
      <c r="V205" s="19">
        <f>8.7-SASP!E205</f>
        <v>6.409999999999999</v>
      </c>
      <c r="W205" s="21">
        <f>3.53-SASP!E205</f>
        <v>1.2399999999999998</v>
      </c>
      <c r="X205" s="13">
        <f>3.55-SASP!E205</f>
        <v>1.2599999999999998</v>
      </c>
      <c r="Y205" s="13">
        <f>4-SASP!E205</f>
        <v>1.71</v>
      </c>
      <c r="Z205" s="17">
        <f>3.8-SASP!E205</f>
        <v>1.5099999999999998</v>
      </c>
    </row>
    <row r="206" spans="1:26" ht="12.75">
      <c r="A206" s="8">
        <v>39921</v>
      </c>
      <c r="B206" s="2">
        <v>108</v>
      </c>
      <c r="D206" s="10">
        <v>3</v>
      </c>
      <c r="E206" s="13">
        <v>1.52</v>
      </c>
      <c r="F206" s="33"/>
      <c r="O206" s="17"/>
      <c r="P206" s="13">
        <f>(SASP!E206-0)*-1</f>
        <v>-2.31</v>
      </c>
      <c r="Q206" s="19">
        <f>(0.1-SASP!E206)</f>
        <v>-2.21</v>
      </c>
      <c r="R206" s="19">
        <f>0.2-SASP!E206</f>
        <v>-2.11</v>
      </c>
      <c r="S206" s="13">
        <f>0.3-SASP!E206</f>
        <v>-2.0100000000000002</v>
      </c>
      <c r="T206" s="17">
        <f>0.4-SASP!E206</f>
        <v>-1.9100000000000001</v>
      </c>
      <c r="U206" s="19">
        <f>9.8-SASP!E206</f>
        <v>7.49</v>
      </c>
      <c r="V206" s="19">
        <f>8.7-SASP!E206</f>
        <v>6.389999999999999</v>
      </c>
      <c r="W206" s="21">
        <f>3.53-SASP!E206</f>
        <v>1.2199999999999998</v>
      </c>
      <c r="X206" s="13">
        <f>3.55-SASP!E206</f>
        <v>1.2399999999999998</v>
      </c>
      <c r="Y206" s="13">
        <f>4-SASP!E206</f>
        <v>1.69</v>
      </c>
      <c r="Z206" s="17">
        <f>3.8-SASP!E206</f>
        <v>1.4899999999999998</v>
      </c>
    </row>
    <row r="207" spans="1:26" ht="12.75">
      <c r="A207" s="8">
        <v>39922</v>
      </c>
      <c r="B207" s="2">
        <v>109</v>
      </c>
      <c r="D207" s="10">
        <v>0</v>
      </c>
      <c r="E207" s="13">
        <v>1.5</v>
      </c>
      <c r="F207" s="33"/>
      <c r="O207" s="17"/>
      <c r="P207" s="13">
        <f>(SASP!E207-0)*-1</f>
        <v>-2.23</v>
      </c>
      <c r="Q207" s="19">
        <f>(0.1-SASP!E207)</f>
        <v>-2.13</v>
      </c>
      <c r="R207" s="19">
        <f>0.2-SASP!E207</f>
        <v>-2.03</v>
      </c>
      <c r="S207" s="13">
        <f>0.3-SASP!E207</f>
        <v>-1.93</v>
      </c>
      <c r="T207" s="17">
        <f>0.4-SASP!E207</f>
        <v>-1.83</v>
      </c>
      <c r="U207" s="19">
        <f>9.8-SASP!E207</f>
        <v>7.57</v>
      </c>
      <c r="V207" s="19">
        <f>8.7-SASP!E207</f>
        <v>6.469999999999999</v>
      </c>
      <c r="W207" s="21">
        <f>3.53-SASP!E207</f>
        <v>1.2999999999999998</v>
      </c>
      <c r="X207" s="13">
        <f>3.55-SASP!E207</f>
        <v>1.3199999999999998</v>
      </c>
      <c r="Y207" s="13">
        <f>4-SASP!E207</f>
        <v>1.77</v>
      </c>
      <c r="Z207" s="17">
        <f>3.8-SASP!E207</f>
        <v>1.5699999999999998</v>
      </c>
    </row>
    <row r="208" spans="1:26" ht="12.75">
      <c r="A208" s="8">
        <v>39923</v>
      </c>
      <c r="B208" s="2">
        <v>110</v>
      </c>
      <c r="D208" s="10">
        <v>0</v>
      </c>
      <c r="E208" s="13">
        <v>1.49</v>
      </c>
      <c r="F208" s="33"/>
      <c r="O208" s="17"/>
      <c r="P208" s="13">
        <f>(SASP!E208-0)*-1</f>
        <v>-2.15</v>
      </c>
      <c r="Q208" s="19">
        <f>(0.1-SASP!E208)</f>
        <v>-2.05</v>
      </c>
      <c r="R208" s="19">
        <f>0.2-SASP!E208</f>
        <v>-1.95</v>
      </c>
      <c r="S208" s="13">
        <f>0.3-SASP!E208</f>
        <v>-1.8499999999999999</v>
      </c>
      <c r="T208" s="17">
        <f>0.4-SASP!E208</f>
        <v>-1.75</v>
      </c>
      <c r="U208" s="19">
        <f>9.8-SASP!E208</f>
        <v>7.65</v>
      </c>
      <c r="V208" s="19">
        <f>8.7-SASP!E208</f>
        <v>6.549999999999999</v>
      </c>
      <c r="W208" s="21">
        <f>3.53-SASP!E208</f>
        <v>1.38</v>
      </c>
      <c r="X208" s="13">
        <f>3.55-SASP!E208</f>
        <v>1.4</v>
      </c>
      <c r="Y208" s="13">
        <f>4-SASP!E208</f>
        <v>1.85</v>
      </c>
      <c r="Z208" s="17">
        <f>3.8-SASP!E208</f>
        <v>1.65</v>
      </c>
    </row>
    <row r="209" spans="1:26" ht="12.75">
      <c r="A209" s="8">
        <v>39924</v>
      </c>
      <c r="B209" s="2">
        <v>111</v>
      </c>
      <c r="D209" s="10">
        <v>0</v>
      </c>
      <c r="E209" s="13">
        <v>1.41</v>
      </c>
      <c r="F209" s="33"/>
      <c r="O209" s="17"/>
      <c r="P209" s="13">
        <f>(SASP!E209-0)*-1</f>
        <v>-2.06</v>
      </c>
      <c r="Q209" s="19">
        <f>(0.1-SASP!E209)</f>
        <v>-1.96</v>
      </c>
      <c r="R209" s="19">
        <f>0.2-SASP!E209</f>
        <v>-1.86</v>
      </c>
      <c r="S209" s="13">
        <f>0.3-SASP!E209</f>
        <v>-1.76</v>
      </c>
      <c r="T209" s="17">
        <f>0.4-SASP!E209</f>
        <v>-1.6600000000000001</v>
      </c>
      <c r="U209" s="19">
        <f>9.8-SASP!E209</f>
        <v>7.74</v>
      </c>
      <c r="V209" s="19">
        <f>8.7-SASP!E209</f>
        <v>6.639999999999999</v>
      </c>
      <c r="W209" s="21">
        <f>3.53-SASP!E209</f>
        <v>1.4699999999999998</v>
      </c>
      <c r="X209" s="13">
        <f>3.55-SASP!E209</f>
        <v>1.4899999999999998</v>
      </c>
      <c r="Y209" s="13">
        <f>4-SASP!E209</f>
        <v>1.94</v>
      </c>
      <c r="Z209" s="17">
        <f>3.8-SASP!E209</f>
        <v>1.7399999999999998</v>
      </c>
    </row>
    <row r="210" spans="1:26" ht="12.75">
      <c r="A210" s="8">
        <v>39925</v>
      </c>
      <c r="B210" s="2">
        <v>112</v>
      </c>
      <c r="D210" s="10">
        <v>0</v>
      </c>
      <c r="E210" s="13">
        <v>1.35</v>
      </c>
      <c r="F210" s="33"/>
      <c r="O210" s="17"/>
      <c r="P210" s="13">
        <f>(SASP!E210-0)*-1</f>
        <v>-1.96</v>
      </c>
      <c r="Q210" s="19">
        <f>(0.1-SASP!E210)</f>
        <v>-1.8599999999999999</v>
      </c>
      <c r="R210" s="19">
        <f>0.2-SASP!E210</f>
        <v>-1.76</v>
      </c>
      <c r="S210" s="13">
        <f>0.3-SASP!E210</f>
        <v>-1.66</v>
      </c>
      <c r="T210" s="17">
        <f>0.4-SASP!E210</f>
        <v>-1.56</v>
      </c>
      <c r="U210" s="19">
        <f>9.8-SASP!E210</f>
        <v>7.840000000000001</v>
      </c>
      <c r="V210" s="19">
        <f>8.7-SASP!E210</f>
        <v>6.739999999999999</v>
      </c>
      <c r="W210" s="21">
        <f>3.53-SASP!E210</f>
        <v>1.5699999999999998</v>
      </c>
      <c r="X210" s="13">
        <f>3.55-SASP!E210</f>
        <v>1.5899999999999999</v>
      </c>
      <c r="Y210" s="13">
        <f>4-SASP!E210</f>
        <v>2.04</v>
      </c>
      <c r="Z210" s="17">
        <f>3.8-SASP!E210</f>
        <v>1.8399999999999999</v>
      </c>
    </row>
    <row r="211" spans="1:26" ht="12.75">
      <c r="A211" s="8">
        <v>39926</v>
      </c>
      <c r="B211" s="2">
        <v>113</v>
      </c>
      <c r="D211" s="10">
        <v>0</v>
      </c>
      <c r="E211" s="13">
        <v>1.26</v>
      </c>
      <c r="F211" s="33"/>
      <c r="O211" s="17"/>
      <c r="P211" s="13">
        <f>(SASP!E211-0)*-1</f>
        <v>-1.89</v>
      </c>
      <c r="Q211" s="19">
        <f>(0.1-SASP!E211)</f>
        <v>-1.7899999999999998</v>
      </c>
      <c r="R211" s="19">
        <f>0.2-SASP!E211</f>
        <v>-1.69</v>
      </c>
      <c r="S211" s="13">
        <f>0.3-SASP!E211</f>
        <v>-1.5899999999999999</v>
      </c>
      <c r="T211" s="17">
        <f>0.4-SASP!E211</f>
        <v>-1.4899999999999998</v>
      </c>
      <c r="U211" s="19">
        <f>9.8-SASP!E211</f>
        <v>7.910000000000001</v>
      </c>
      <c r="V211" s="19">
        <f>8.7-SASP!E211</f>
        <v>6.81</v>
      </c>
      <c r="W211" s="21">
        <f>3.53-SASP!E211</f>
        <v>1.64</v>
      </c>
      <c r="X211" s="13">
        <f>3.55-SASP!E211</f>
        <v>1.66</v>
      </c>
      <c r="Y211" s="13">
        <f>4-SASP!E211</f>
        <v>2.1100000000000003</v>
      </c>
      <c r="Z211" s="17">
        <f>3.8-SASP!E211</f>
        <v>1.91</v>
      </c>
    </row>
    <row r="212" spans="1:26" ht="12.75">
      <c r="A212" s="8">
        <v>39927</v>
      </c>
      <c r="B212" s="2">
        <v>114</v>
      </c>
      <c r="D212" s="10">
        <v>0</v>
      </c>
      <c r="E212" s="13">
        <v>1.21</v>
      </c>
      <c r="F212" s="33">
        <v>19</v>
      </c>
      <c r="G212" s="2">
        <v>1300</v>
      </c>
      <c r="H212" s="13">
        <v>0.98</v>
      </c>
      <c r="I212" s="13">
        <v>1.21</v>
      </c>
      <c r="J212" s="13">
        <v>1.58</v>
      </c>
      <c r="K212" s="13">
        <v>1.45</v>
      </c>
      <c r="L212" s="13">
        <v>1.56</v>
      </c>
      <c r="M212" s="13">
        <v>1.33</v>
      </c>
      <c r="N212" s="13">
        <v>1.15</v>
      </c>
      <c r="O212" s="17">
        <v>0</v>
      </c>
      <c r="P212" s="13">
        <f>(SASP!E212-0)*-1</f>
        <v>-1.84</v>
      </c>
      <c r="Q212" s="19">
        <f>(0.1-SASP!E212)</f>
        <v>-1.74</v>
      </c>
      <c r="R212" s="19">
        <f>0.2-SASP!E212</f>
        <v>-1.6400000000000001</v>
      </c>
      <c r="S212" s="13">
        <f>0.3-SASP!E212</f>
        <v>-1.54</v>
      </c>
      <c r="T212" s="17">
        <f>0.4-SASP!E212</f>
        <v>-1.44</v>
      </c>
      <c r="U212" s="19">
        <f>9.8-SASP!E212</f>
        <v>7.960000000000001</v>
      </c>
      <c r="V212" s="19">
        <f>8.7-SASP!E212</f>
        <v>6.859999999999999</v>
      </c>
      <c r="W212" s="21">
        <f>3.53-SASP!E212</f>
        <v>1.6899999999999997</v>
      </c>
      <c r="X212" s="13">
        <f>3.55-SASP!E212</f>
        <v>1.7099999999999997</v>
      </c>
      <c r="Y212" s="13">
        <f>4-SASP!E212</f>
        <v>2.16</v>
      </c>
      <c r="Z212" s="17">
        <f>3.8-SASP!E212</f>
        <v>1.9599999999999997</v>
      </c>
    </row>
    <row r="213" spans="1:26" ht="12.75">
      <c r="A213" s="8">
        <v>39928</v>
      </c>
      <c r="B213" s="2">
        <v>115</v>
      </c>
      <c r="D213" s="10">
        <v>0</v>
      </c>
      <c r="E213" s="13">
        <v>1.18</v>
      </c>
      <c r="F213" s="33"/>
      <c r="H213" s="2"/>
      <c r="O213" s="17"/>
      <c r="P213" s="13">
        <f>(SASP!E213-0)*-1</f>
        <v>-1.77</v>
      </c>
      <c r="Q213" s="19">
        <f>(0.1-SASP!E213)</f>
        <v>-1.67</v>
      </c>
      <c r="R213" s="19">
        <f>0.2-SASP!E213</f>
        <v>-1.57</v>
      </c>
      <c r="S213" s="13">
        <f>0.3-SASP!E213</f>
        <v>-1.47</v>
      </c>
      <c r="T213" s="17">
        <f>0.4-SASP!E213</f>
        <v>-1.37</v>
      </c>
      <c r="U213" s="19">
        <f>9.8-SASP!E213</f>
        <v>8.030000000000001</v>
      </c>
      <c r="V213" s="19">
        <f>8.7-SASP!E213</f>
        <v>6.93</v>
      </c>
      <c r="W213" s="21">
        <f>3.53-SASP!E213</f>
        <v>1.7599999999999998</v>
      </c>
      <c r="X213" s="13">
        <f>3.55-SASP!E213</f>
        <v>1.7799999999999998</v>
      </c>
      <c r="Y213" s="13">
        <f>4-SASP!E213</f>
        <v>2.23</v>
      </c>
      <c r="Z213" s="17">
        <f>3.8-SASP!E213</f>
        <v>2.03</v>
      </c>
    </row>
    <row r="214" spans="1:26" ht="12.75">
      <c r="A214" s="8">
        <v>39929</v>
      </c>
      <c r="B214" s="2">
        <v>116</v>
      </c>
      <c r="D214" s="10">
        <v>3</v>
      </c>
      <c r="E214" s="13">
        <v>1.14</v>
      </c>
      <c r="F214" s="33"/>
      <c r="O214" s="17"/>
      <c r="P214" s="13">
        <f>(SASP!E214-0)*-1</f>
        <v>-1.75</v>
      </c>
      <c r="Q214" s="19">
        <f>(0.1-SASP!E214)</f>
        <v>-1.65</v>
      </c>
      <c r="R214" s="19">
        <f>0.2-SASP!E214</f>
        <v>-1.55</v>
      </c>
      <c r="S214" s="13">
        <f>0.3-SASP!E214</f>
        <v>-1.45</v>
      </c>
      <c r="T214" s="17">
        <f>0.4-SASP!E214</f>
        <v>-1.35</v>
      </c>
      <c r="U214" s="19">
        <f>9.8-SASP!E214</f>
        <v>8.05</v>
      </c>
      <c r="V214" s="19">
        <f>8.7-SASP!E214</f>
        <v>6.949999999999999</v>
      </c>
      <c r="W214" s="21">
        <f>3.53-SASP!E214</f>
        <v>1.7799999999999998</v>
      </c>
      <c r="X214" s="13">
        <f>3.55-SASP!E214</f>
        <v>1.7999999999999998</v>
      </c>
      <c r="Y214" s="13">
        <f>4-SASP!E214</f>
        <v>2.25</v>
      </c>
      <c r="Z214" s="17">
        <f>3.8-SASP!E214</f>
        <v>2.05</v>
      </c>
    </row>
    <row r="215" spans="1:26" ht="12.75">
      <c r="A215" s="8">
        <v>39930</v>
      </c>
      <c r="B215" s="2">
        <v>117</v>
      </c>
      <c r="D215" s="10">
        <v>3</v>
      </c>
      <c r="E215" s="13">
        <v>1.24</v>
      </c>
      <c r="F215" s="33"/>
      <c r="O215" s="17"/>
      <c r="P215" s="13">
        <f>(SASP!E215-0)*-1</f>
        <v>-1.76</v>
      </c>
      <c r="Q215" s="19">
        <f>(0.1-SASP!E215)</f>
        <v>-1.66</v>
      </c>
      <c r="R215" s="19">
        <f>0.2-SASP!E215</f>
        <v>-1.56</v>
      </c>
      <c r="S215" s="13">
        <f>0.3-SASP!E215</f>
        <v>-1.46</v>
      </c>
      <c r="T215" s="17">
        <f>0.4-SASP!E215</f>
        <v>-1.3599999999999999</v>
      </c>
      <c r="U215" s="19">
        <f>9.8-SASP!E215</f>
        <v>8.040000000000001</v>
      </c>
      <c r="V215" s="19">
        <f>8.7-SASP!E215</f>
        <v>6.9399999999999995</v>
      </c>
      <c r="W215" s="21">
        <f>3.53-SASP!E215</f>
        <v>1.7699999999999998</v>
      </c>
      <c r="X215" s="13">
        <f>3.55-SASP!E215</f>
        <v>1.7899999999999998</v>
      </c>
      <c r="Y215" s="13">
        <f>4-SASP!E215</f>
        <v>2.24</v>
      </c>
      <c r="Z215" s="17">
        <f>3.8-SASP!E215</f>
        <v>2.04</v>
      </c>
    </row>
    <row r="216" spans="1:26" ht="12.75">
      <c r="A216" s="8">
        <v>39931</v>
      </c>
      <c r="B216" s="2">
        <v>118</v>
      </c>
      <c r="D216" s="10">
        <v>0</v>
      </c>
      <c r="E216" s="13">
        <v>1.22</v>
      </c>
      <c r="F216" s="33"/>
      <c r="O216" s="17"/>
      <c r="P216" s="13">
        <f>(SASP!E216-0)*-1</f>
        <v>-1.72</v>
      </c>
      <c r="Q216" s="19">
        <f>(0.1-SASP!E216)</f>
        <v>-1.6199999999999999</v>
      </c>
      <c r="R216" s="19">
        <f>0.2-SASP!E216</f>
        <v>-1.52</v>
      </c>
      <c r="S216" s="13">
        <f>0.3-SASP!E216</f>
        <v>-1.42</v>
      </c>
      <c r="T216" s="17">
        <f>0.4-SASP!E216</f>
        <v>-1.3199999999999998</v>
      </c>
      <c r="U216" s="19">
        <f>9.8-SASP!E216</f>
        <v>8.08</v>
      </c>
      <c r="V216" s="19">
        <f>8.7-SASP!E216</f>
        <v>6.9799999999999995</v>
      </c>
      <c r="W216" s="21">
        <f>3.53-SASP!E216</f>
        <v>1.8099999999999998</v>
      </c>
      <c r="X216" s="13">
        <f>3.55-SASP!E216</f>
        <v>1.8299999999999998</v>
      </c>
      <c r="Y216" s="13">
        <f>4-SASP!E216</f>
        <v>2.2800000000000002</v>
      </c>
      <c r="Z216" s="17">
        <f>3.8-SASP!E216</f>
        <v>2.08</v>
      </c>
    </row>
    <row r="217" spans="1:26" ht="12.75">
      <c r="A217" s="8">
        <v>39932</v>
      </c>
      <c r="B217" s="2">
        <v>119</v>
      </c>
      <c r="D217" s="10">
        <v>0</v>
      </c>
      <c r="E217" s="13">
        <v>1.18</v>
      </c>
      <c r="F217" s="33"/>
      <c r="O217" s="17"/>
      <c r="P217" s="13">
        <f>(SASP!E217-0)*-1</f>
        <v>-1.66</v>
      </c>
      <c r="Q217" s="19">
        <f>(0.1-SASP!E217)</f>
        <v>-1.5599999999999998</v>
      </c>
      <c r="R217" s="19">
        <f>0.2-SASP!E217</f>
        <v>-1.46</v>
      </c>
      <c r="S217" s="13">
        <f>0.3-SASP!E217</f>
        <v>-1.3599999999999999</v>
      </c>
      <c r="T217" s="17">
        <f>0.4-SASP!E217</f>
        <v>-1.2599999999999998</v>
      </c>
      <c r="U217" s="19">
        <f>9.8-SASP!E217</f>
        <v>8.14</v>
      </c>
      <c r="V217" s="19">
        <f>8.7-SASP!E217</f>
        <v>7.039999999999999</v>
      </c>
      <c r="W217" s="21">
        <f>3.53-SASP!E217</f>
        <v>1.8699999999999999</v>
      </c>
      <c r="X217" s="13">
        <f>3.55-SASP!E217</f>
        <v>1.89</v>
      </c>
      <c r="Y217" s="13">
        <f>4-SASP!E217</f>
        <v>2.34</v>
      </c>
      <c r="Z217" s="17">
        <f>3.8-SASP!E217</f>
        <v>2.1399999999999997</v>
      </c>
    </row>
    <row r="218" spans="1:26" ht="12.75">
      <c r="A218" s="8">
        <v>39933</v>
      </c>
      <c r="B218" s="2">
        <v>120</v>
      </c>
      <c r="D218" s="10">
        <v>0</v>
      </c>
      <c r="E218" s="13">
        <v>1.14</v>
      </c>
      <c r="F218" s="33">
        <v>21</v>
      </c>
      <c r="G218" s="2">
        <v>845</v>
      </c>
      <c r="H218" s="13">
        <v>0.83</v>
      </c>
      <c r="I218" s="13">
        <v>1.09</v>
      </c>
      <c r="J218" s="13">
        <v>1.38</v>
      </c>
      <c r="K218" s="13">
        <v>1.31</v>
      </c>
      <c r="L218" s="13">
        <v>1.5</v>
      </c>
      <c r="M218" s="13">
        <v>1.27</v>
      </c>
      <c r="N218" s="13">
        <v>1.04</v>
      </c>
      <c r="O218" s="17">
        <v>0</v>
      </c>
      <c r="P218" s="13">
        <f>(SASP!E218-0)*-1</f>
        <v>-1.57</v>
      </c>
      <c r="Q218" s="19">
        <f>(0.1-SASP!E218)</f>
        <v>-1.47</v>
      </c>
      <c r="R218" s="19">
        <f>0.2-SASP!E218</f>
        <v>-1.37</v>
      </c>
      <c r="S218" s="13">
        <f>0.3-SASP!E218</f>
        <v>-1.27</v>
      </c>
      <c r="T218" s="17">
        <f>0.4-SASP!E218</f>
        <v>-1.17</v>
      </c>
      <c r="U218" s="19">
        <f>9.8-SASP!E218</f>
        <v>8.23</v>
      </c>
      <c r="V218" s="19">
        <f>8.7-SASP!E218</f>
        <v>7.129999999999999</v>
      </c>
      <c r="W218" s="21">
        <f>3.53-SASP!E218</f>
        <v>1.9599999999999997</v>
      </c>
      <c r="X218" s="13">
        <f>3.55-SASP!E218</f>
        <v>1.9799999999999998</v>
      </c>
      <c r="Y218" s="13">
        <f>4-SASP!E218</f>
        <v>2.4299999999999997</v>
      </c>
      <c r="Z218" s="17">
        <f>3.8-SASP!E218</f>
        <v>2.2299999999999995</v>
      </c>
    </row>
    <row r="219" spans="1:26" ht="12.75">
      <c r="A219" s="8">
        <v>39934</v>
      </c>
      <c r="B219" s="2">
        <v>121</v>
      </c>
      <c r="D219" s="10">
        <v>0</v>
      </c>
      <c r="E219" s="13">
        <v>1.1</v>
      </c>
      <c r="F219" s="33"/>
      <c r="O219" s="17"/>
      <c r="P219" s="13">
        <f>(SASP!E219-0)*-1</f>
        <v>-1.48</v>
      </c>
      <c r="Q219" s="19">
        <f>(0.1-SASP!E219)</f>
        <v>-1.38</v>
      </c>
      <c r="R219" s="19">
        <f>0.2-SASP!E219</f>
        <v>-1.28</v>
      </c>
      <c r="S219" s="13">
        <f>0.3-SASP!E219</f>
        <v>-1.18</v>
      </c>
      <c r="T219" s="17">
        <f>0.4-SASP!E219</f>
        <v>-1.08</v>
      </c>
      <c r="U219" s="19">
        <f>9.8-SASP!E219</f>
        <v>8.32</v>
      </c>
      <c r="V219" s="19">
        <f>8.7-SASP!E219</f>
        <v>7.219999999999999</v>
      </c>
      <c r="W219" s="21">
        <f>3.53-SASP!E219</f>
        <v>2.05</v>
      </c>
      <c r="X219" s="13">
        <f>3.55-SASP!E219</f>
        <v>2.07</v>
      </c>
      <c r="Y219" s="13">
        <f>4-SASP!E219</f>
        <v>2.52</v>
      </c>
      <c r="Z219" s="17">
        <f>3.8-SASP!E219</f>
        <v>2.32</v>
      </c>
    </row>
    <row r="220" spans="1:26" ht="12.75">
      <c r="A220" s="8">
        <v>39935</v>
      </c>
      <c r="B220" s="2">
        <v>122</v>
      </c>
      <c r="D220" s="10">
        <v>19</v>
      </c>
      <c r="E220" s="13">
        <v>1.13</v>
      </c>
      <c r="F220" s="33"/>
      <c r="O220" s="17"/>
      <c r="P220" s="13">
        <f>(SASP!E220-0)*-1</f>
        <v>-1.48</v>
      </c>
      <c r="Q220" s="19">
        <f>(0.1-SASP!E220)</f>
        <v>-1.38</v>
      </c>
      <c r="R220" s="19">
        <f>0.2-SASP!E220</f>
        <v>-1.28</v>
      </c>
      <c r="S220" s="13">
        <f>0.3-SASP!E220</f>
        <v>-1.18</v>
      </c>
      <c r="T220" s="17">
        <f>0.4-SASP!E220</f>
        <v>-1.08</v>
      </c>
      <c r="U220" s="19">
        <f>9.8-SASP!E220</f>
        <v>8.32</v>
      </c>
      <c r="V220" s="19">
        <f>8.7-SASP!E220</f>
        <v>7.219999999999999</v>
      </c>
      <c r="W220" s="21">
        <f>3.53-SASP!E220</f>
        <v>2.05</v>
      </c>
      <c r="X220" s="13">
        <f>3.55-SASP!E220</f>
        <v>2.07</v>
      </c>
      <c r="Y220" s="13">
        <f>4-SASP!E220</f>
        <v>2.52</v>
      </c>
      <c r="Z220" s="17">
        <f>3.8-SASP!E220</f>
        <v>2.32</v>
      </c>
    </row>
    <row r="221" spans="1:26" ht="12.75">
      <c r="A221" s="8">
        <v>39936</v>
      </c>
      <c r="B221" s="2">
        <v>123</v>
      </c>
      <c r="D221" s="10">
        <v>9</v>
      </c>
      <c r="E221" s="13">
        <v>1.19</v>
      </c>
      <c r="F221" s="33"/>
      <c r="O221" s="17"/>
      <c r="P221" s="13">
        <f>(SASP!E221-0)*-1</f>
        <v>-1.52</v>
      </c>
      <c r="Q221" s="19">
        <f>(0.1-SASP!E221)</f>
        <v>-1.42</v>
      </c>
      <c r="R221" s="19">
        <f>0.2-SASP!E221</f>
        <v>-1.32</v>
      </c>
      <c r="S221" s="13">
        <f>0.3-SASP!E221</f>
        <v>-1.22</v>
      </c>
      <c r="T221" s="17">
        <f>0.4-SASP!E221</f>
        <v>-1.12</v>
      </c>
      <c r="U221" s="19">
        <f>9.8-SASP!E221</f>
        <v>8.280000000000001</v>
      </c>
      <c r="V221" s="19">
        <f>8.7-SASP!E221</f>
        <v>7.18</v>
      </c>
      <c r="W221" s="21">
        <f>3.53-SASP!E221</f>
        <v>2.01</v>
      </c>
      <c r="X221" s="13">
        <f>3.55-SASP!E221</f>
        <v>2.03</v>
      </c>
      <c r="Y221" s="13">
        <f>4-SASP!E221</f>
        <v>2.48</v>
      </c>
      <c r="Z221" s="17">
        <f>3.8-SASP!E221</f>
        <v>2.28</v>
      </c>
    </row>
    <row r="222" spans="1:26" ht="12.75">
      <c r="A222" s="8">
        <v>39937</v>
      </c>
      <c r="B222" s="2">
        <v>124</v>
      </c>
      <c r="D222" s="10">
        <v>8</v>
      </c>
      <c r="E222" s="13">
        <v>1.29</v>
      </c>
      <c r="F222" s="33"/>
      <c r="O222" s="17"/>
      <c r="P222" s="13">
        <f>(SASP!E222-0)*-1</f>
        <v>-1.57</v>
      </c>
      <c r="Q222" s="19">
        <f>(0.1-SASP!E222)</f>
        <v>-1.47</v>
      </c>
      <c r="R222" s="19">
        <f>0.2-SASP!E222</f>
        <v>-1.37</v>
      </c>
      <c r="S222" s="13">
        <f>0.3-SASP!E222</f>
        <v>-1.27</v>
      </c>
      <c r="T222" s="17">
        <f>0.4-SASP!E222</f>
        <v>-1.17</v>
      </c>
      <c r="U222" s="19">
        <f>9.8-SASP!E222</f>
        <v>8.23</v>
      </c>
      <c r="V222" s="19">
        <f>8.7-SASP!E222</f>
        <v>7.129999999999999</v>
      </c>
      <c r="W222" s="21">
        <f>3.53-SASP!E222</f>
        <v>1.9599999999999997</v>
      </c>
      <c r="X222" s="13">
        <f>3.55-SASP!E222</f>
        <v>1.9799999999999998</v>
      </c>
      <c r="Y222" s="13">
        <f>4-SASP!E222</f>
        <v>2.4299999999999997</v>
      </c>
      <c r="Z222" s="17">
        <f>3.8-SASP!E222</f>
        <v>2.2299999999999995</v>
      </c>
    </row>
    <row r="223" spans="1:26" ht="12.75">
      <c r="A223" s="8">
        <v>39938</v>
      </c>
      <c r="B223" s="2">
        <v>125</v>
      </c>
      <c r="D223" s="10">
        <v>1</v>
      </c>
      <c r="E223" s="13">
        <v>1.23</v>
      </c>
      <c r="F223" s="33"/>
      <c r="O223" s="17"/>
      <c r="P223" s="13">
        <f>(SASP!E223-0)*-1</f>
        <v>-1.51</v>
      </c>
      <c r="Q223" s="19">
        <f>(0.1-SASP!E223)</f>
        <v>-1.41</v>
      </c>
      <c r="R223" s="19">
        <f>0.2-SASP!E223</f>
        <v>-1.31</v>
      </c>
      <c r="S223" s="13">
        <f>0.3-SASP!E223</f>
        <v>-1.21</v>
      </c>
      <c r="T223" s="17">
        <f>0.4-SASP!E223</f>
        <v>-1.1099999999999999</v>
      </c>
      <c r="U223" s="19">
        <f>9.8-SASP!E223</f>
        <v>8.290000000000001</v>
      </c>
      <c r="V223" s="19">
        <f>8.7-SASP!E223</f>
        <v>7.1899999999999995</v>
      </c>
      <c r="W223" s="21">
        <f>3.53-SASP!E223</f>
        <v>2.0199999999999996</v>
      </c>
      <c r="X223" s="13">
        <f>3.55-SASP!E223</f>
        <v>2.04</v>
      </c>
      <c r="Y223" s="13">
        <f>4-SASP!E223</f>
        <v>2.49</v>
      </c>
      <c r="Z223" s="17">
        <f>3.8-SASP!E223</f>
        <v>2.29</v>
      </c>
    </row>
    <row r="224" spans="1:26" ht="12.75">
      <c r="A224" s="8">
        <v>39939</v>
      </c>
      <c r="B224" s="2">
        <v>126</v>
      </c>
      <c r="D224" s="10">
        <v>0</v>
      </c>
      <c r="E224" s="13">
        <v>1.18</v>
      </c>
      <c r="F224" s="33"/>
      <c r="O224" s="17"/>
      <c r="P224" s="13">
        <f>(SASP!E224-0)*-1</f>
        <v>-1.46</v>
      </c>
      <c r="Q224" s="19">
        <f>(0.1-SASP!E224)</f>
        <v>-1.3599999999999999</v>
      </c>
      <c r="R224" s="19">
        <f>0.2-SASP!E224</f>
        <v>-1.26</v>
      </c>
      <c r="S224" s="13">
        <f>0.3-SASP!E224</f>
        <v>-1.16</v>
      </c>
      <c r="T224" s="17">
        <f>0.4-SASP!E224</f>
        <v>-1.06</v>
      </c>
      <c r="U224" s="19">
        <f>9.8-SASP!E224</f>
        <v>8.34</v>
      </c>
      <c r="V224" s="19">
        <f>8.7-SASP!E224</f>
        <v>7.239999999999999</v>
      </c>
      <c r="W224" s="21">
        <f>3.53-SASP!E224</f>
        <v>2.07</v>
      </c>
      <c r="X224" s="13">
        <f>3.55-SASP!E224</f>
        <v>2.09</v>
      </c>
      <c r="Y224" s="13">
        <f>4-SASP!E224</f>
        <v>2.54</v>
      </c>
      <c r="Z224" s="17">
        <f>3.8-SASP!E224</f>
        <v>2.34</v>
      </c>
    </row>
    <row r="225" spans="1:26" ht="12.75">
      <c r="A225" s="8">
        <v>39940</v>
      </c>
      <c r="B225" s="2">
        <v>127</v>
      </c>
      <c r="D225" s="10">
        <v>0</v>
      </c>
      <c r="E225" s="13">
        <v>1.13</v>
      </c>
      <c r="F225" s="33">
        <v>23</v>
      </c>
      <c r="G225" s="2">
        <v>840</v>
      </c>
      <c r="H225" s="13">
        <v>0.82</v>
      </c>
      <c r="I225" s="13">
        <v>1.03</v>
      </c>
      <c r="J225" s="13">
        <v>1.36</v>
      </c>
      <c r="K225" s="13">
        <v>1.28</v>
      </c>
      <c r="L225" s="13">
        <v>1.45</v>
      </c>
      <c r="M225" s="13">
        <v>1.2</v>
      </c>
      <c r="N225" s="13">
        <v>1.02</v>
      </c>
      <c r="O225" s="17">
        <v>0</v>
      </c>
      <c r="P225" s="13">
        <f>(SASP!E225-0)*-1</f>
        <v>-1.35</v>
      </c>
      <c r="Q225" s="19">
        <f>(0.1-SASP!E225)</f>
        <v>-1.25</v>
      </c>
      <c r="R225" s="19">
        <f>0.2-SASP!E225</f>
        <v>-1.1500000000000001</v>
      </c>
      <c r="S225" s="13">
        <f>0.3-SASP!E225</f>
        <v>-1.05</v>
      </c>
      <c r="T225" s="17">
        <f>0.4-SASP!E225</f>
        <v>-0.9500000000000001</v>
      </c>
      <c r="U225" s="19">
        <f>9.8-SASP!E225</f>
        <v>8.450000000000001</v>
      </c>
      <c r="V225" s="19">
        <f>8.7-SASP!E225</f>
        <v>7.35</v>
      </c>
      <c r="W225" s="21">
        <f>3.53-SASP!E225</f>
        <v>2.1799999999999997</v>
      </c>
      <c r="X225" s="13">
        <f>3.55-SASP!E225</f>
        <v>2.1999999999999997</v>
      </c>
      <c r="Y225" s="13">
        <f>4-SASP!E225</f>
        <v>2.65</v>
      </c>
      <c r="Z225" s="17">
        <f>3.8-SASP!E225</f>
        <v>2.4499999999999997</v>
      </c>
    </row>
    <row r="226" spans="1:26" ht="12.75">
      <c r="A226" s="8">
        <v>39941</v>
      </c>
      <c r="B226" s="2">
        <v>128</v>
      </c>
      <c r="D226" s="10">
        <v>0</v>
      </c>
      <c r="E226" s="13">
        <v>1.08</v>
      </c>
      <c r="F226" s="33"/>
      <c r="O226" s="17"/>
      <c r="P226" s="13">
        <f>(SASP!E226-0)*-1</f>
        <v>-1.23</v>
      </c>
      <c r="Q226" s="19">
        <f>(0.1-SASP!E226)</f>
        <v>-1.13</v>
      </c>
      <c r="R226" s="19">
        <f>0.2-SASP!E226</f>
        <v>-1.03</v>
      </c>
      <c r="S226" s="13">
        <f>0.3-SASP!E226</f>
        <v>-0.9299999999999999</v>
      </c>
      <c r="T226" s="17">
        <f>0.4-SASP!E226</f>
        <v>-0.83</v>
      </c>
      <c r="U226" s="19">
        <f>9.8-SASP!E226</f>
        <v>8.57</v>
      </c>
      <c r="V226" s="19">
        <f>8.7-SASP!E226</f>
        <v>7.469999999999999</v>
      </c>
      <c r="W226" s="21">
        <f>3.53-SASP!E226</f>
        <v>2.3</v>
      </c>
      <c r="X226" s="13">
        <f>3.55-SASP!E226</f>
        <v>2.32</v>
      </c>
      <c r="Y226" s="13">
        <f>4-SASP!E226</f>
        <v>2.77</v>
      </c>
      <c r="Z226" s="17">
        <f>3.8-SASP!E226</f>
        <v>2.57</v>
      </c>
    </row>
    <row r="227" spans="1:26" ht="12.75">
      <c r="A227" s="8">
        <v>39942</v>
      </c>
      <c r="B227" s="2">
        <v>129</v>
      </c>
      <c r="D227" s="10">
        <v>0</v>
      </c>
      <c r="E227" s="13">
        <v>1.02</v>
      </c>
      <c r="F227" s="33"/>
      <c r="O227" s="17"/>
      <c r="P227" s="13">
        <f>(SASP!E227-0)*-1</f>
        <v>-1.12</v>
      </c>
      <c r="Q227" s="19">
        <f>(0.1-SASP!E227)</f>
        <v>-1.02</v>
      </c>
      <c r="R227" s="19">
        <f>0.2-SASP!E227</f>
        <v>-0.9200000000000002</v>
      </c>
      <c r="S227" s="13">
        <f>0.3-SASP!E227</f>
        <v>-0.8200000000000001</v>
      </c>
      <c r="T227" s="17">
        <f>0.4-SASP!E227</f>
        <v>-0.7200000000000001</v>
      </c>
      <c r="U227" s="19">
        <f>9.8-SASP!E227</f>
        <v>8.68</v>
      </c>
      <c r="V227" s="19">
        <f>8.7-SASP!E227</f>
        <v>7.579999999999999</v>
      </c>
      <c r="W227" s="21">
        <f>3.53-SASP!E227</f>
        <v>2.4099999999999997</v>
      </c>
      <c r="X227" s="13">
        <f>3.55-SASP!E227</f>
        <v>2.4299999999999997</v>
      </c>
      <c r="Y227" s="13">
        <f>4-SASP!E227</f>
        <v>2.88</v>
      </c>
      <c r="Z227" s="17">
        <f>3.8-SASP!E227</f>
        <v>2.6799999999999997</v>
      </c>
    </row>
    <row r="228" spans="1:26" ht="12.75">
      <c r="A228" s="8">
        <v>39943</v>
      </c>
      <c r="B228" s="2">
        <v>130</v>
      </c>
      <c r="D228" s="10">
        <v>0</v>
      </c>
      <c r="E228" s="13">
        <v>0.96</v>
      </c>
      <c r="F228" s="33"/>
      <c r="O228" s="17"/>
      <c r="P228" s="13">
        <f>(SASP!E228-0)*-1</f>
        <v>-1.05</v>
      </c>
      <c r="Q228" s="19">
        <f>(0.1-SASP!E228)</f>
        <v>-0.9500000000000001</v>
      </c>
      <c r="R228" s="19">
        <f>0.2-SASP!E228</f>
        <v>-0.8500000000000001</v>
      </c>
      <c r="S228" s="13">
        <f>0.3-SASP!E228</f>
        <v>-0.75</v>
      </c>
      <c r="T228" s="17">
        <f>0.4-SASP!E228</f>
        <v>-0.65</v>
      </c>
      <c r="U228" s="19">
        <f>9.8-SASP!E228</f>
        <v>8.75</v>
      </c>
      <c r="V228" s="19">
        <f>8.7-SASP!E228</f>
        <v>7.6499999999999995</v>
      </c>
      <c r="W228" s="21">
        <f>3.53-SASP!E228</f>
        <v>2.4799999999999995</v>
      </c>
      <c r="X228" s="13">
        <f>3.55-SASP!E228</f>
        <v>2.5</v>
      </c>
      <c r="Y228" s="13">
        <f>4-SASP!E228</f>
        <v>2.95</v>
      </c>
      <c r="Z228" s="17">
        <f>3.8-SASP!E228</f>
        <v>2.75</v>
      </c>
    </row>
    <row r="229" spans="1:26" ht="12.75">
      <c r="A229" s="8">
        <v>39944</v>
      </c>
      <c r="B229" s="2">
        <v>131</v>
      </c>
      <c r="D229" s="10">
        <v>0</v>
      </c>
      <c r="E229" s="13">
        <v>0.92</v>
      </c>
      <c r="F229" s="33"/>
      <c r="O229" s="17"/>
      <c r="P229" s="13">
        <f>(SASP!E229-0)*-1</f>
        <v>-0.94</v>
      </c>
      <c r="Q229" s="19">
        <f>(0.1-SASP!E229)</f>
        <v>-0.84</v>
      </c>
      <c r="R229" s="19">
        <f>0.2-SASP!E229</f>
        <v>-0.74</v>
      </c>
      <c r="S229" s="13">
        <f>0.3-SASP!E229</f>
        <v>-0.6399999999999999</v>
      </c>
      <c r="T229" s="17">
        <f>0.4-SASP!E229</f>
        <v>-0.5399999999999999</v>
      </c>
      <c r="U229" s="19">
        <f>9.8-SASP!E229</f>
        <v>8.860000000000001</v>
      </c>
      <c r="V229" s="19">
        <f>8.7-SASP!E229</f>
        <v>7.76</v>
      </c>
      <c r="W229" s="21">
        <f>3.53-SASP!E229</f>
        <v>2.59</v>
      </c>
      <c r="X229" s="13">
        <f>3.55-SASP!E229</f>
        <v>2.61</v>
      </c>
      <c r="Y229" s="13">
        <f>4-SASP!E229</f>
        <v>3.06</v>
      </c>
      <c r="Z229" s="17">
        <f>3.8-SASP!E229</f>
        <v>2.86</v>
      </c>
    </row>
    <row r="230" spans="1:26" ht="12.75">
      <c r="A230" s="8">
        <v>39945</v>
      </c>
      <c r="B230" s="2">
        <v>132</v>
      </c>
      <c r="D230" s="10">
        <v>0</v>
      </c>
      <c r="E230" s="13">
        <v>0.82</v>
      </c>
      <c r="F230" s="33">
        <v>24</v>
      </c>
      <c r="G230" s="2">
        <v>1205</v>
      </c>
      <c r="H230" s="13" t="s">
        <v>59</v>
      </c>
      <c r="I230" s="13">
        <v>0.73</v>
      </c>
      <c r="J230" s="13">
        <v>1.08</v>
      </c>
      <c r="K230" s="13">
        <v>1</v>
      </c>
      <c r="L230" s="13">
        <v>1.15</v>
      </c>
      <c r="M230" s="13">
        <v>0.84</v>
      </c>
      <c r="N230" s="13">
        <v>0.78</v>
      </c>
      <c r="O230" s="17">
        <v>0</v>
      </c>
      <c r="P230" s="13">
        <f>(SASP!E230-0)*-1</f>
        <v>-0.81</v>
      </c>
      <c r="Q230" s="19">
        <f>(0.1-SASP!E230)</f>
        <v>-0.7100000000000001</v>
      </c>
      <c r="R230" s="19">
        <f>0.2-SASP!E230</f>
        <v>-0.6100000000000001</v>
      </c>
      <c r="S230" s="13">
        <f>0.3-SASP!E230</f>
        <v>-0.51</v>
      </c>
      <c r="T230" s="17">
        <f>0.4-SASP!E230</f>
        <v>-0.41000000000000003</v>
      </c>
      <c r="U230" s="19">
        <f>9.8-SASP!E230</f>
        <v>8.99</v>
      </c>
      <c r="V230" s="19">
        <f>8.7-SASP!E230</f>
        <v>7.889999999999999</v>
      </c>
      <c r="W230" s="21">
        <f>3.53-SASP!E230</f>
        <v>2.7199999999999998</v>
      </c>
      <c r="X230" s="13">
        <f>3.55-SASP!E230</f>
        <v>2.7399999999999998</v>
      </c>
      <c r="Y230" s="13">
        <f>4-SASP!E230</f>
        <v>3.19</v>
      </c>
      <c r="Z230" s="17">
        <f>3.8-SASP!E230</f>
        <v>2.9899999999999998</v>
      </c>
    </row>
    <row r="231" spans="1:26" ht="12.75">
      <c r="A231" s="8">
        <v>39946</v>
      </c>
      <c r="B231" s="2">
        <v>133</v>
      </c>
      <c r="D231" s="10">
        <v>0</v>
      </c>
      <c r="E231" s="13">
        <v>0.75</v>
      </c>
      <c r="F231" s="33"/>
      <c r="O231" s="17"/>
      <c r="P231" s="13">
        <f>(SASP!E231-0)*-1</f>
        <v>-0.7</v>
      </c>
      <c r="Q231" s="19">
        <f>(0.1-SASP!E231)</f>
        <v>-0.6</v>
      </c>
      <c r="R231" s="19">
        <f>0.2-SASP!E231</f>
        <v>-0.49999999999999994</v>
      </c>
      <c r="S231" s="13">
        <f>0.3-SASP!E231</f>
        <v>-0.39999999999999997</v>
      </c>
      <c r="T231" s="17">
        <f>0.4-SASP!E231</f>
        <v>-0.29999999999999993</v>
      </c>
      <c r="U231" s="19">
        <f>9.8-SASP!E231</f>
        <v>9.100000000000001</v>
      </c>
      <c r="V231" s="19">
        <f>8.7-SASP!E231</f>
        <v>7.999999999999999</v>
      </c>
      <c r="W231" s="21">
        <f>3.53-SASP!E231</f>
        <v>2.83</v>
      </c>
      <c r="X231" s="13">
        <f>3.55-SASP!E231</f>
        <v>2.8499999999999996</v>
      </c>
      <c r="Y231" s="13">
        <f>4-SASP!E231</f>
        <v>3.3</v>
      </c>
      <c r="Z231" s="17">
        <f>3.8-SASP!E231</f>
        <v>3.0999999999999996</v>
      </c>
    </row>
    <row r="232" spans="1:26" ht="12.75">
      <c r="A232" s="8">
        <v>39947</v>
      </c>
      <c r="B232" s="2">
        <v>134</v>
      </c>
      <c r="D232" s="10">
        <v>0</v>
      </c>
      <c r="E232" s="13">
        <v>0.67</v>
      </c>
      <c r="F232" s="33"/>
      <c r="O232" s="17"/>
      <c r="P232" s="13">
        <f>(SASP!E232-0)*-1</f>
        <v>-0.6</v>
      </c>
      <c r="Q232" s="19">
        <f>(0.1-SASP!E232)</f>
        <v>-0.5</v>
      </c>
      <c r="R232" s="19">
        <f>0.2-SASP!E232</f>
        <v>-0.39999999999999997</v>
      </c>
      <c r="S232" s="13">
        <f>0.3-SASP!E232</f>
        <v>-0.3</v>
      </c>
      <c r="T232" s="17">
        <f>0.4-SASP!E232</f>
        <v>-0.19999999999999996</v>
      </c>
      <c r="U232" s="19">
        <f>9.8-SASP!E232</f>
        <v>9.200000000000001</v>
      </c>
      <c r="V232" s="19">
        <f>8.7-SASP!E232</f>
        <v>8.1</v>
      </c>
      <c r="W232" s="21">
        <f>3.53-SASP!E232</f>
        <v>2.9299999999999997</v>
      </c>
      <c r="X232" s="13">
        <f>3.55-SASP!E232</f>
        <v>2.9499999999999997</v>
      </c>
      <c r="Y232" s="13">
        <f>4-SASP!E232</f>
        <v>3.4</v>
      </c>
      <c r="Z232" s="17">
        <f>3.8-SASP!E232</f>
        <v>3.1999999999999997</v>
      </c>
    </row>
    <row r="233" spans="1:26" ht="12.75">
      <c r="A233" s="8">
        <v>39948</v>
      </c>
      <c r="B233" s="2">
        <v>135</v>
      </c>
      <c r="D233" s="10">
        <v>0</v>
      </c>
      <c r="E233" s="13">
        <v>0.58</v>
      </c>
      <c r="F233" s="33"/>
      <c r="O233" s="17"/>
      <c r="P233" s="13">
        <f>(SASP!E233-0)*-1</f>
        <v>-0.51</v>
      </c>
      <c r="Q233" s="19">
        <f>(0.1-SASP!E233)</f>
        <v>-0.41000000000000003</v>
      </c>
      <c r="R233" s="19">
        <f>0.2-SASP!E233</f>
        <v>-0.31</v>
      </c>
      <c r="S233" s="13">
        <f>0.3-SASP!E233</f>
        <v>-0.21000000000000002</v>
      </c>
      <c r="T233" s="17">
        <f>0.4-SASP!E233</f>
        <v>-0.10999999999999999</v>
      </c>
      <c r="U233" s="19">
        <f>9.8-SASP!E233</f>
        <v>9.290000000000001</v>
      </c>
      <c r="V233" s="19">
        <f>8.7-SASP!E233</f>
        <v>8.19</v>
      </c>
      <c r="W233" s="21">
        <f>3.53-SASP!E233</f>
        <v>3.0199999999999996</v>
      </c>
      <c r="X233" s="13">
        <f>3.55-SASP!E233</f>
        <v>3.04</v>
      </c>
      <c r="Y233" s="13">
        <f>4-SASP!E233</f>
        <v>3.49</v>
      </c>
      <c r="Z233" s="17">
        <f>3.8-SASP!E233</f>
        <v>3.29</v>
      </c>
    </row>
    <row r="234" spans="1:26" ht="12.75">
      <c r="A234" s="8">
        <v>39949</v>
      </c>
      <c r="B234" s="2">
        <v>136</v>
      </c>
      <c r="D234" s="10"/>
      <c r="F234" s="33"/>
      <c r="O234" s="17"/>
      <c r="Q234" s="19"/>
      <c r="R234" s="19"/>
      <c r="S234" s="21"/>
      <c r="T234" s="32"/>
      <c r="U234" s="19"/>
      <c r="V234" s="19"/>
      <c r="W234" s="21"/>
      <c r="Z234" s="17"/>
    </row>
    <row r="235" spans="1:26" ht="12.75">
      <c r="A235" s="8">
        <v>39950</v>
      </c>
      <c r="B235" s="2">
        <v>137</v>
      </c>
      <c r="D235" s="10"/>
      <c r="F235" s="33"/>
      <c r="O235" s="17"/>
      <c r="Q235" s="19"/>
      <c r="R235" s="19"/>
      <c r="T235" s="17"/>
      <c r="U235" s="19"/>
      <c r="V235" s="19"/>
      <c r="W235" s="21"/>
      <c r="Z235" s="17"/>
    </row>
    <row r="236" spans="1:26" ht="12.75">
      <c r="A236" s="8">
        <v>39951</v>
      </c>
      <c r="B236" s="2">
        <v>138</v>
      </c>
      <c r="D236" s="10"/>
      <c r="F236" s="33"/>
      <c r="O236" s="17"/>
      <c r="Q236" s="19"/>
      <c r="R236" s="19"/>
      <c r="T236" s="17"/>
      <c r="U236" s="19"/>
      <c r="V236" s="19"/>
      <c r="W236" s="21"/>
      <c r="Z236" s="17"/>
    </row>
    <row r="237" spans="1:26" ht="12.75">
      <c r="A237" s="8">
        <v>39952</v>
      </c>
      <c r="B237" s="2">
        <v>139</v>
      </c>
      <c r="D237" s="10"/>
      <c r="F237" s="33"/>
      <c r="O237" s="17"/>
      <c r="Q237" s="19"/>
      <c r="R237" s="19"/>
      <c r="T237" s="17"/>
      <c r="U237" s="19"/>
      <c r="V237" s="19"/>
      <c r="W237" s="21"/>
      <c r="Z237" s="17"/>
    </row>
    <row r="238" spans="1:26" ht="12.75">
      <c r="A238" s="8">
        <v>39953</v>
      </c>
      <c r="B238" s="2">
        <v>140</v>
      </c>
      <c r="D238" s="10"/>
      <c r="F238" s="33"/>
      <c r="O238" s="17"/>
      <c r="P238" s="50"/>
      <c r="Q238" s="50"/>
      <c r="R238" s="21"/>
      <c r="S238" s="21"/>
      <c r="T238" s="32"/>
      <c r="U238" s="19"/>
      <c r="V238" s="19"/>
      <c r="W238" s="21"/>
      <c r="Z238" s="17"/>
    </row>
    <row r="239" spans="1:26" ht="12.75">
      <c r="A239" s="8">
        <v>39954</v>
      </c>
      <c r="B239" s="2">
        <v>141</v>
      </c>
      <c r="D239" s="10"/>
      <c r="F239" s="33"/>
      <c r="O239" s="17"/>
      <c r="R239" s="19"/>
      <c r="S239" s="21"/>
      <c r="T239" s="32"/>
      <c r="U239" s="19"/>
      <c r="V239" s="19"/>
      <c r="W239" s="21"/>
      <c r="Z239" s="17"/>
    </row>
    <row r="240" spans="1:26" ht="12.75">
      <c r="A240" s="8">
        <v>39955</v>
      </c>
      <c r="B240" s="2">
        <v>142</v>
      </c>
      <c r="D240" s="10"/>
      <c r="F240" s="33"/>
      <c r="O240" s="17"/>
      <c r="Q240" s="19"/>
      <c r="R240" s="19"/>
      <c r="T240" s="17"/>
      <c r="U240" s="19"/>
      <c r="V240" s="19"/>
      <c r="W240" s="21"/>
      <c r="Z240" s="17"/>
    </row>
    <row r="241" spans="1:26" ht="12.75">
      <c r="A241" s="8">
        <v>39956</v>
      </c>
      <c r="B241" s="2">
        <v>143</v>
      </c>
      <c r="D241" s="10"/>
      <c r="F241" s="33"/>
      <c r="O241" s="17"/>
      <c r="Q241" s="19"/>
      <c r="R241" s="19"/>
      <c r="T241" s="17"/>
      <c r="U241" s="19"/>
      <c r="V241" s="19"/>
      <c r="W241" s="21"/>
      <c r="Z241" s="17"/>
    </row>
    <row r="242" spans="1:26" ht="12.75">
      <c r="A242" s="8">
        <v>39957</v>
      </c>
      <c r="B242" s="2">
        <v>144</v>
      </c>
      <c r="D242" s="10"/>
      <c r="F242" s="33"/>
      <c r="O242" s="17"/>
      <c r="Q242" s="19"/>
      <c r="R242" s="19"/>
      <c r="S242" s="21"/>
      <c r="T242" s="32"/>
      <c r="U242" s="19"/>
      <c r="V242" s="19"/>
      <c r="W242" s="21"/>
      <c r="Z242" s="17"/>
    </row>
    <row r="243" spans="1:26" ht="12.75">
      <c r="A243" s="8">
        <v>39958</v>
      </c>
      <c r="B243" s="2">
        <v>145</v>
      </c>
      <c r="D243" s="10"/>
      <c r="F243" s="33"/>
      <c r="O243" s="17"/>
      <c r="Q243" s="19"/>
      <c r="R243" s="19"/>
      <c r="T243" s="17"/>
      <c r="U243" s="19"/>
      <c r="V243" s="19"/>
      <c r="W243" s="21"/>
      <c r="Z243" s="17"/>
    </row>
    <row r="244" spans="1:26" ht="12.75">
      <c r="A244" s="8">
        <v>39959</v>
      </c>
      <c r="B244" s="2">
        <v>146</v>
      </c>
      <c r="D244" s="10"/>
      <c r="F244" s="33"/>
      <c r="O244" s="17"/>
      <c r="Q244" s="19"/>
      <c r="R244" s="19"/>
      <c r="T244" s="17"/>
      <c r="U244" s="19"/>
      <c r="V244" s="19"/>
      <c r="W244" s="21"/>
      <c r="Z244" s="17"/>
    </row>
    <row r="245" spans="1:26" ht="12.75">
      <c r="A245" s="8">
        <v>39960</v>
      </c>
      <c r="B245" s="2">
        <v>147</v>
      </c>
      <c r="D245" s="10"/>
      <c r="F245" s="33"/>
      <c r="O245" s="17"/>
      <c r="P245" s="50"/>
      <c r="Q245" s="50"/>
      <c r="R245" s="21"/>
      <c r="S245" s="21"/>
      <c r="T245" s="32"/>
      <c r="U245" s="19"/>
      <c r="V245" s="19"/>
      <c r="W245" s="21"/>
      <c r="Z245" s="17"/>
    </row>
    <row r="246" spans="1:26" ht="12.75">
      <c r="A246" s="8">
        <v>39961</v>
      </c>
      <c r="B246" s="2">
        <v>148</v>
      </c>
      <c r="D246" s="10"/>
      <c r="F246" s="33"/>
      <c r="O246" s="17"/>
      <c r="Q246" s="19"/>
      <c r="R246" s="19"/>
      <c r="T246" s="17"/>
      <c r="U246" s="19"/>
      <c r="V246" s="19"/>
      <c r="W246" s="21"/>
      <c r="Z246" s="17"/>
    </row>
    <row r="247" spans="1:26" ht="12.75">
      <c r="A247" s="8">
        <v>39962</v>
      </c>
      <c r="B247" s="2">
        <v>149</v>
      </c>
      <c r="D247" s="10"/>
      <c r="F247" s="33"/>
      <c r="O247" s="17"/>
      <c r="R247" s="19"/>
      <c r="S247" s="21"/>
      <c r="T247" s="32"/>
      <c r="U247" s="19"/>
      <c r="V247" s="19"/>
      <c r="W247" s="21"/>
      <c r="Z247" s="17"/>
    </row>
    <row r="248" spans="1:26" ht="12.75">
      <c r="A248" s="8">
        <v>39963</v>
      </c>
      <c r="B248" s="2">
        <v>150</v>
      </c>
      <c r="D248" s="10"/>
      <c r="F248" s="33"/>
      <c r="O248" s="17"/>
      <c r="Q248" s="19"/>
      <c r="R248" s="19"/>
      <c r="T248" s="17"/>
      <c r="U248" s="19"/>
      <c r="V248" s="19"/>
      <c r="W248" s="21"/>
      <c r="Z248" s="17"/>
    </row>
    <row r="249" spans="1:26" ht="12.75">
      <c r="A249" s="8">
        <v>39964</v>
      </c>
      <c r="B249" s="2">
        <v>151</v>
      </c>
      <c r="D249" s="10"/>
      <c r="F249" s="33"/>
      <c r="O249" s="17"/>
      <c r="Q249" s="19"/>
      <c r="R249" s="19"/>
      <c r="T249" s="17"/>
      <c r="U249" s="19"/>
      <c r="V249" s="19"/>
      <c r="W249" s="21"/>
      <c r="Z249" s="17"/>
    </row>
    <row r="250" spans="1:26" ht="12.75">
      <c r="A250" s="8">
        <v>39965</v>
      </c>
      <c r="B250" s="2">
        <v>152</v>
      </c>
      <c r="D250" s="10"/>
      <c r="F250" s="33"/>
      <c r="O250" s="17"/>
      <c r="Q250" s="19"/>
      <c r="R250" s="19"/>
      <c r="T250" s="17"/>
      <c r="U250" s="19"/>
      <c r="V250" s="19"/>
      <c r="W250" s="21"/>
      <c r="Z250" s="17"/>
    </row>
    <row r="251" spans="1:26" ht="12.75">
      <c r="A251" s="8">
        <v>39966</v>
      </c>
      <c r="B251" s="2">
        <v>153</v>
      </c>
      <c r="D251" s="10"/>
      <c r="F251" s="33"/>
      <c r="O251" s="17"/>
      <c r="Q251" s="19"/>
      <c r="R251" s="19"/>
      <c r="T251" s="17"/>
      <c r="U251" s="19"/>
      <c r="V251" s="19"/>
      <c r="W251" s="21"/>
      <c r="Z251" s="17"/>
    </row>
    <row r="252" spans="1:26" ht="12.75">
      <c r="A252" s="8">
        <v>39967</v>
      </c>
      <c r="B252" s="2">
        <v>154</v>
      </c>
      <c r="D252" s="10"/>
      <c r="F252" s="33"/>
      <c r="O252" s="17"/>
      <c r="P252" s="50"/>
      <c r="Q252" s="50"/>
      <c r="R252" s="21"/>
      <c r="S252" s="21"/>
      <c r="T252" s="32"/>
      <c r="U252" s="19"/>
      <c r="V252" s="19"/>
      <c r="W252" s="21"/>
      <c r="Z252" s="17"/>
    </row>
    <row r="253" spans="1:26" ht="12.75">
      <c r="A253" s="8">
        <v>39968</v>
      </c>
      <c r="B253" s="2">
        <v>155</v>
      </c>
      <c r="D253" s="10"/>
      <c r="F253" s="33"/>
      <c r="O253" s="17"/>
      <c r="Q253" s="19"/>
      <c r="R253" s="19"/>
      <c r="T253" s="17"/>
      <c r="U253" s="19"/>
      <c r="V253" s="19"/>
      <c r="W253" s="21"/>
      <c r="Z253" s="17"/>
    </row>
    <row r="254" spans="1:26" ht="12.75">
      <c r="A254" s="8">
        <v>39969</v>
      </c>
      <c r="B254" s="2">
        <v>156</v>
      </c>
      <c r="D254" s="10"/>
      <c r="F254" s="33"/>
      <c r="O254" s="17"/>
      <c r="R254" s="19"/>
      <c r="S254" s="21"/>
      <c r="T254" s="32"/>
      <c r="U254" s="19"/>
      <c r="V254" s="19"/>
      <c r="W254" s="21"/>
      <c r="Z254" s="17"/>
    </row>
    <row r="255" spans="1:26" ht="12.75">
      <c r="A255" s="8">
        <v>39970</v>
      </c>
      <c r="B255" s="2">
        <v>157</v>
      </c>
      <c r="D255" s="10"/>
      <c r="F255" s="33"/>
      <c r="O255" s="17"/>
      <c r="Q255" s="19"/>
      <c r="R255" s="19"/>
      <c r="T255" s="17"/>
      <c r="U255" s="19"/>
      <c r="V255" s="19"/>
      <c r="W255" s="21"/>
      <c r="Z255" s="17"/>
    </row>
    <row r="256" spans="1:26" ht="12.75">
      <c r="A256" s="8">
        <v>39971</v>
      </c>
      <c r="B256" s="2">
        <v>158</v>
      </c>
      <c r="D256" s="10"/>
      <c r="F256" s="33"/>
      <c r="O256" s="17"/>
      <c r="Q256" s="19"/>
      <c r="R256" s="19"/>
      <c r="T256" s="17"/>
      <c r="U256" s="19"/>
      <c r="V256" s="19"/>
      <c r="W256" s="21"/>
      <c r="Z256" s="17"/>
    </row>
    <row r="257" spans="1:26" ht="12.75">
      <c r="A257" s="8">
        <v>39972</v>
      </c>
      <c r="B257" s="2">
        <v>159</v>
      </c>
      <c r="D257" s="10"/>
      <c r="F257" s="33"/>
      <c r="O257" s="17"/>
      <c r="Q257" s="19"/>
      <c r="R257" s="19"/>
      <c r="T257" s="17"/>
      <c r="U257" s="19"/>
      <c r="V257" s="19"/>
      <c r="W257" s="21"/>
      <c r="Z257" s="17"/>
    </row>
    <row r="258" spans="1:26" ht="12.75">
      <c r="A258" s="8">
        <v>39973</v>
      </c>
      <c r="B258" s="2">
        <v>160</v>
      </c>
      <c r="D258" s="10"/>
      <c r="F258" s="33"/>
      <c r="O258" s="17"/>
      <c r="P258" s="50"/>
      <c r="Q258" s="50"/>
      <c r="R258" s="21"/>
      <c r="S258" s="21"/>
      <c r="T258" s="32"/>
      <c r="U258" s="19"/>
      <c r="V258" s="19"/>
      <c r="W258" s="21"/>
      <c r="Z258" s="17"/>
    </row>
    <row r="259" spans="1:26" ht="12.75">
      <c r="A259" s="8">
        <v>39974</v>
      </c>
      <c r="B259" s="2">
        <v>161</v>
      </c>
      <c r="D259" s="10"/>
      <c r="F259" s="33"/>
      <c r="O259" s="17"/>
      <c r="Q259" s="19"/>
      <c r="R259" s="19"/>
      <c r="T259" s="17"/>
      <c r="U259" s="19"/>
      <c r="V259" s="19"/>
      <c r="W259" s="21"/>
      <c r="Z259" s="17"/>
    </row>
    <row r="260" spans="1:26" ht="12.75">
      <c r="A260" s="8">
        <v>39975</v>
      </c>
      <c r="B260" s="2">
        <v>162</v>
      </c>
      <c r="D260" s="10"/>
      <c r="F260" s="33"/>
      <c r="O260" s="17"/>
      <c r="Q260" s="19"/>
      <c r="R260" s="19"/>
      <c r="T260" s="17"/>
      <c r="U260" s="19"/>
      <c r="V260" s="19"/>
      <c r="W260" s="21"/>
      <c r="Z260" s="17"/>
    </row>
    <row r="261" spans="1:26" ht="12.75">
      <c r="A261" s="8">
        <v>39976</v>
      </c>
      <c r="B261" s="2">
        <v>163</v>
      </c>
      <c r="D261" s="10"/>
      <c r="F261" s="33"/>
      <c r="O261" s="17"/>
      <c r="Q261" s="19"/>
      <c r="R261" s="19"/>
      <c r="T261" s="17"/>
      <c r="U261" s="19"/>
      <c r="V261" s="19"/>
      <c r="W261" s="21"/>
      <c r="Z261" s="17"/>
    </row>
    <row r="262" spans="1:26" ht="12.75">
      <c r="A262" s="8">
        <v>39977</v>
      </c>
      <c r="B262" s="2">
        <v>164</v>
      </c>
      <c r="D262" s="10"/>
      <c r="F262" s="33"/>
      <c r="O262" s="17"/>
      <c r="R262" s="19"/>
      <c r="S262" s="21"/>
      <c r="T262" s="32"/>
      <c r="U262" s="19"/>
      <c r="V262" s="19"/>
      <c r="W262" s="21"/>
      <c r="Z262" s="17"/>
    </row>
    <row r="263" spans="1:26" ht="12.75">
      <c r="A263" s="8">
        <v>39978</v>
      </c>
      <c r="B263" s="2">
        <v>165</v>
      </c>
      <c r="D263" s="10"/>
      <c r="F263" s="33"/>
      <c r="O263" s="17"/>
      <c r="Q263" s="19"/>
      <c r="R263" s="19"/>
      <c r="T263" s="17"/>
      <c r="U263" s="19"/>
      <c r="V263" s="19"/>
      <c r="W263" s="21"/>
      <c r="Z263" s="17"/>
    </row>
    <row r="264" spans="1:26" ht="12.75">
      <c r="A264" s="8">
        <v>39979</v>
      </c>
      <c r="B264" s="2">
        <v>166</v>
      </c>
      <c r="D264" s="10"/>
      <c r="F264" s="33"/>
      <c r="O264" s="17"/>
      <c r="Q264" s="19"/>
      <c r="R264" s="19"/>
      <c r="T264" s="17"/>
      <c r="U264" s="19"/>
      <c r="V264" s="19"/>
      <c r="W264" s="21"/>
      <c r="Z264" s="17"/>
    </row>
    <row r="265" spans="1:26" ht="12.75">
      <c r="A265" s="8">
        <v>39980</v>
      </c>
      <c r="B265" s="2">
        <v>167</v>
      </c>
      <c r="D265" s="10"/>
      <c r="F265" s="33"/>
      <c r="O265" s="17"/>
      <c r="Q265" s="19"/>
      <c r="R265" s="19"/>
      <c r="T265" s="17"/>
      <c r="U265" s="19"/>
      <c r="V265" s="19"/>
      <c r="W265" s="19"/>
      <c r="Z265" s="17"/>
    </row>
    <row r="266" spans="1:26" ht="12.75">
      <c r="A266" s="8">
        <v>39981</v>
      </c>
      <c r="B266" s="2">
        <v>168</v>
      </c>
      <c r="D266" s="10"/>
      <c r="F266" s="33"/>
      <c r="O266" s="17"/>
      <c r="Q266" s="19"/>
      <c r="R266" s="19"/>
      <c r="T266" s="17"/>
      <c r="U266" s="19"/>
      <c r="V266" s="19"/>
      <c r="W266" s="19"/>
      <c r="Z266" s="17"/>
    </row>
    <row r="267" spans="1:26" ht="12.75">
      <c r="A267" s="8">
        <v>39982</v>
      </c>
      <c r="B267" s="2">
        <v>169</v>
      </c>
      <c r="D267" s="10"/>
      <c r="F267" s="33"/>
      <c r="O267" s="17"/>
      <c r="Q267" s="19"/>
      <c r="R267" s="19"/>
      <c r="T267" s="17"/>
      <c r="U267" s="19"/>
      <c r="V267" s="19"/>
      <c r="W267" s="19"/>
      <c r="Z267" s="17"/>
    </row>
    <row r="268" spans="1:26" ht="12.75">
      <c r="A268" s="8">
        <v>39983</v>
      </c>
      <c r="B268" s="2">
        <v>170</v>
      </c>
      <c r="D268" s="10"/>
      <c r="F268" s="33"/>
      <c r="O268" s="17"/>
      <c r="Q268" s="19"/>
      <c r="R268" s="19"/>
      <c r="T268" s="17"/>
      <c r="U268" s="19"/>
      <c r="V268" s="19"/>
      <c r="W268" s="19"/>
      <c r="Z268" s="17"/>
    </row>
    <row r="269" spans="1:26" ht="12.75">
      <c r="A269" s="8">
        <v>39984</v>
      </c>
      <c r="B269" s="2">
        <v>171</v>
      </c>
      <c r="D269" s="10"/>
      <c r="F269" s="33"/>
      <c r="O269" s="17"/>
      <c r="Q269" s="19"/>
      <c r="R269" s="19"/>
      <c r="T269" s="17"/>
      <c r="U269" s="19"/>
      <c r="V269" s="19"/>
      <c r="W269" s="19"/>
      <c r="Z269" s="17"/>
    </row>
    <row r="270" spans="1:26" ht="12.75">
      <c r="A270" s="8">
        <v>39985</v>
      </c>
      <c r="B270" s="2">
        <v>172</v>
      </c>
      <c r="D270" s="10"/>
      <c r="F270" s="33"/>
      <c r="O270" s="17"/>
      <c r="Q270" s="19"/>
      <c r="R270" s="19"/>
      <c r="T270" s="17"/>
      <c r="U270" s="19"/>
      <c r="V270" s="19"/>
      <c r="W270" s="19"/>
      <c r="Z270" s="17"/>
    </row>
    <row r="271" spans="1:26" ht="12.75">
      <c r="A271" s="8">
        <v>39986</v>
      </c>
      <c r="B271" s="2">
        <v>173</v>
      </c>
      <c r="D271" s="10"/>
      <c r="F271" s="33"/>
      <c r="O271" s="17"/>
      <c r="Q271" s="19"/>
      <c r="R271" s="19"/>
      <c r="T271" s="17"/>
      <c r="U271" s="19"/>
      <c r="V271" s="19"/>
      <c r="W271" s="19"/>
      <c r="Z271" s="17"/>
    </row>
    <row r="272" spans="1:26" ht="12.75">
      <c r="A272" s="8">
        <v>39987</v>
      </c>
      <c r="B272" s="2">
        <v>174</v>
      </c>
      <c r="D272" s="10"/>
      <c r="F272" s="33"/>
      <c r="O272" s="17"/>
      <c r="Q272" s="19"/>
      <c r="R272" s="19"/>
      <c r="T272" s="17"/>
      <c r="U272" s="19"/>
      <c r="V272" s="19"/>
      <c r="W272" s="19"/>
      <c r="Z272" s="17"/>
    </row>
    <row r="273" spans="1:26" ht="12.75">
      <c r="A273" s="8">
        <v>39988</v>
      </c>
      <c r="B273" s="2">
        <v>175</v>
      </c>
      <c r="D273" s="10"/>
      <c r="F273" s="33"/>
      <c r="O273" s="17"/>
      <c r="Q273" s="19"/>
      <c r="R273" s="19"/>
      <c r="T273" s="17"/>
      <c r="U273" s="19"/>
      <c r="V273" s="19"/>
      <c r="W273" s="19"/>
      <c r="Z273" s="17"/>
    </row>
    <row r="274" spans="1:26" ht="12.75">
      <c r="A274" s="8">
        <v>39989</v>
      </c>
      <c r="B274" s="2">
        <v>176</v>
      </c>
      <c r="D274" s="10"/>
      <c r="F274" s="33"/>
      <c r="O274" s="17"/>
      <c r="Q274" s="19"/>
      <c r="R274" s="19"/>
      <c r="T274" s="17"/>
      <c r="U274" s="19"/>
      <c r="V274" s="19"/>
      <c r="W274" s="19"/>
      <c r="Z274" s="17"/>
    </row>
    <row r="275" spans="1:26" ht="12.75">
      <c r="A275" s="8">
        <v>39990</v>
      </c>
      <c r="B275" s="2">
        <v>177</v>
      </c>
      <c r="D275" s="10"/>
      <c r="F275" s="33"/>
      <c r="O275" s="17"/>
      <c r="Q275" s="19"/>
      <c r="R275" s="19"/>
      <c r="T275" s="17"/>
      <c r="U275" s="19"/>
      <c r="V275" s="19"/>
      <c r="W275" s="19"/>
      <c r="Z275" s="17"/>
    </row>
    <row r="276" spans="1:26" ht="12.75">
      <c r="A276" s="8">
        <v>39991</v>
      </c>
      <c r="B276" s="2">
        <v>178</v>
      </c>
      <c r="D276" s="10"/>
      <c r="F276" s="33"/>
      <c r="O276" s="17"/>
      <c r="Q276" s="19"/>
      <c r="R276" s="19"/>
      <c r="T276" s="17"/>
      <c r="U276" s="19"/>
      <c r="V276" s="19"/>
      <c r="W276" s="19"/>
      <c r="Z276" s="17"/>
    </row>
    <row r="277" spans="1:26" ht="12.75">
      <c r="A277" s="8">
        <v>39992</v>
      </c>
      <c r="B277" s="2">
        <v>179</v>
      </c>
      <c r="D277" s="10"/>
      <c r="F277" s="33"/>
      <c r="O277" s="17"/>
      <c r="Q277" s="19"/>
      <c r="R277" s="19"/>
      <c r="T277" s="17"/>
      <c r="U277" s="19"/>
      <c r="V277" s="19"/>
      <c r="W277" s="19"/>
      <c r="Z277" s="17"/>
    </row>
    <row r="278" spans="1:26" ht="12.75">
      <c r="A278" s="8">
        <v>39993</v>
      </c>
      <c r="B278" s="2">
        <v>180</v>
      </c>
      <c r="D278" s="10"/>
      <c r="F278" s="33"/>
      <c r="O278" s="17"/>
      <c r="Q278" s="19"/>
      <c r="R278" s="19"/>
      <c r="T278" s="17"/>
      <c r="U278" s="19"/>
      <c r="V278" s="19"/>
      <c r="W278" s="19"/>
      <c r="Z278" s="17"/>
    </row>
    <row r="279" spans="1:26" ht="12.75">
      <c r="A279" s="8">
        <v>39994</v>
      </c>
      <c r="B279" s="2">
        <v>181</v>
      </c>
      <c r="D279" s="10"/>
      <c r="F279" s="33"/>
      <c r="O279" s="17"/>
      <c r="Q279" s="19"/>
      <c r="R279" s="19"/>
      <c r="T279" s="17"/>
      <c r="U279" s="19"/>
      <c r="V279" s="19"/>
      <c r="W279" s="19"/>
      <c r="Z279" s="17"/>
    </row>
    <row r="280" spans="1:26" ht="12.75">
      <c r="A280" s="8"/>
      <c r="D280" s="10"/>
      <c r="F280" s="33"/>
      <c r="O280" s="17"/>
      <c r="Q280" s="19"/>
      <c r="R280" s="19"/>
      <c r="T280" s="17"/>
      <c r="U280" s="19"/>
      <c r="V280" s="19"/>
      <c r="W280" s="19"/>
      <c r="Z280" s="17"/>
    </row>
    <row r="281" spans="1:26" ht="12.75">
      <c r="A281" s="8"/>
      <c r="D281" s="10"/>
      <c r="F281" s="33"/>
      <c r="O281" s="17"/>
      <c r="Q281" s="19"/>
      <c r="R281" s="19"/>
      <c r="T281" s="17"/>
      <c r="U281" s="19"/>
      <c r="V281" s="19"/>
      <c r="W281" s="19"/>
      <c r="Z281" s="17"/>
    </row>
    <row r="282" spans="1:26" ht="12.75">
      <c r="A282" s="8"/>
      <c r="D282" s="10"/>
      <c r="F282" s="33"/>
      <c r="O282" s="17"/>
      <c r="Q282" s="19"/>
      <c r="R282" s="19"/>
      <c r="T282" s="17"/>
      <c r="U282" s="19"/>
      <c r="V282" s="19"/>
      <c r="W282" s="19"/>
      <c r="Z282" s="17"/>
    </row>
    <row r="283" spans="1:26" ht="12.75">
      <c r="A283" s="8"/>
      <c r="D283" s="10"/>
      <c r="F283" s="33"/>
      <c r="O283" s="17"/>
      <c r="Q283" s="19"/>
      <c r="R283" s="19"/>
      <c r="T283" s="17"/>
      <c r="U283" s="19"/>
      <c r="V283" s="19"/>
      <c r="W283" s="19"/>
      <c r="Z283" s="17"/>
    </row>
    <row r="284" spans="1:26" ht="12.75">
      <c r="A284" s="8"/>
      <c r="D284" s="10"/>
      <c r="F284" s="33"/>
      <c r="O284" s="17"/>
      <c r="Q284" s="19"/>
      <c r="R284" s="19"/>
      <c r="T284" s="17"/>
      <c r="U284" s="19"/>
      <c r="V284" s="19"/>
      <c r="W284" s="19"/>
      <c r="Z284" s="17"/>
    </row>
    <row r="285" spans="1:26" ht="12.75">
      <c r="A285" s="8"/>
      <c r="D285" s="10"/>
      <c r="F285" s="33"/>
      <c r="O285" s="17"/>
      <c r="Q285" s="19"/>
      <c r="R285" s="19"/>
      <c r="T285" s="17"/>
      <c r="U285" s="19"/>
      <c r="V285" s="19"/>
      <c r="W285" s="19"/>
      <c r="Z285" s="17"/>
    </row>
    <row r="286" spans="1:26" ht="12.75">
      <c r="A286" s="8"/>
      <c r="D286" s="10"/>
      <c r="F286" s="33"/>
      <c r="O286" s="17"/>
      <c r="Q286" s="19"/>
      <c r="R286" s="19"/>
      <c r="T286" s="17"/>
      <c r="U286" s="19"/>
      <c r="V286" s="19"/>
      <c r="W286" s="19"/>
      <c r="Z286" s="17"/>
    </row>
    <row r="287" spans="1:26" ht="12.75">
      <c r="A287" s="8"/>
      <c r="D287" s="10"/>
      <c r="F287" s="33"/>
      <c r="O287" s="17"/>
      <c r="Q287" s="19"/>
      <c r="R287" s="19"/>
      <c r="T287" s="17"/>
      <c r="U287" s="19"/>
      <c r="V287" s="19"/>
      <c r="W287" s="19"/>
      <c r="Z287" s="17"/>
    </row>
    <row r="288" spans="1:26" ht="12.75">
      <c r="A288" s="8"/>
      <c r="D288" s="10"/>
      <c r="F288" s="33"/>
      <c r="O288" s="17"/>
      <c r="Q288" s="19"/>
      <c r="R288" s="19"/>
      <c r="T288" s="17"/>
      <c r="U288" s="19"/>
      <c r="V288" s="19"/>
      <c r="W288" s="19"/>
      <c r="Z288" s="17"/>
    </row>
    <row r="289" spans="1:26" ht="12.75">
      <c r="A289" s="8"/>
      <c r="D289" s="10"/>
      <c r="F289" s="33"/>
      <c r="O289" s="17"/>
      <c r="Q289" s="19"/>
      <c r="R289" s="19"/>
      <c r="T289" s="17"/>
      <c r="U289" s="19"/>
      <c r="V289" s="19"/>
      <c r="W289" s="19"/>
      <c r="Z289" s="17"/>
    </row>
    <row r="290" spans="1:26" ht="12.75">
      <c r="A290" s="8"/>
      <c r="D290" s="10"/>
      <c r="F290" s="33"/>
      <c r="O290" s="17"/>
      <c r="Q290" s="19"/>
      <c r="R290" s="19"/>
      <c r="T290" s="17"/>
      <c r="U290" s="19"/>
      <c r="V290" s="19"/>
      <c r="W290" s="19"/>
      <c r="Z290" s="17"/>
    </row>
    <row r="291" spans="1:26" ht="12.75">
      <c r="A291" s="8"/>
      <c r="D291" s="10"/>
      <c r="F291" s="33"/>
      <c r="O291" s="17"/>
      <c r="Q291" s="19"/>
      <c r="R291" s="19"/>
      <c r="T291" s="17"/>
      <c r="U291" s="19"/>
      <c r="V291" s="19"/>
      <c r="W291" s="19"/>
      <c r="Z291" s="17"/>
    </row>
    <row r="292" spans="1:26" ht="12.75">
      <c r="A292" s="8"/>
      <c r="D292" s="10"/>
      <c r="F292" s="33"/>
      <c r="O292" s="17"/>
      <c r="Q292" s="19"/>
      <c r="R292" s="19"/>
      <c r="T292" s="17"/>
      <c r="U292" s="19"/>
      <c r="V292" s="19"/>
      <c r="W292" s="19"/>
      <c r="Z292" s="17"/>
    </row>
    <row r="293" spans="1:26" ht="12.75">
      <c r="A293" s="8"/>
      <c r="D293" s="10"/>
      <c r="F293" s="33"/>
      <c r="O293" s="17"/>
      <c r="Q293" s="19"/>
      <c r="R293" s="19"/>
      <c r="T293" s="17"/>
      <c r="U293" s="19"/>
      <c r="V293" s="19"/>
      <c r="W293" s="19"/>
      <c r="Z293" s="17"/>
    </row>
    <row r="294" spans="1:26" ht="12.75">
      <c r="A294" s="8"/>
      <c r="D294" s="10"/>
      <c r="F294" s="33"/>
      <c r="O294" s="17"/>
      <c r="Q294" s="19"/>
      <c r="R294" s="19"/>
      <c r="T294" s="17"/>
      <c r="U294" s="19"/>
      <c r="V294" s="19"/>
      <c r="W294" s="19"/>
      <c r="Z294" s="17"/>
    </row>
    <row r="295" spans="1:26" ht="12.75">
      <c r="A295" s="8"/>
      <c r="D295" s="10"/>
      <c r="F295" s="33"/>
      <c r="O295" s="17"/>
      <c r="Q295" s="19"/>
      <c r="R295" s="19"/>
      <c r="T295" s="17"/>
      <c r="U295" s="19"/>
      <c r="V295" s="19"/>
      <c r="W295" s="19"/>
      <c r="Z295" s="17"/>
    </row>
    <row r="296" spans="1:26" ht="12.75">
      <c r="A296" s="8"/>
      <c r="D296" s="10"/>
      <c r="F296" s="33"/>
      <c r="O296" s="17"/>
      <c r="Q296" s="19"/>
      <c r="R296" s="19"/>
      <c r="T296" s="17"/>
      <c r="U296" s="19"/>
      <c r="V296" s="19"/>
      <c r="W296" s="19"/>
      <c r="Z296" s="17"/>
    </row>
    <row r="297" spans="1:26" ht="12.75">
      <c r="A297" s="8"/>
      <c r="D297" s="10"/>
      <c r="F297" s="33"/>
      <c r="O297" s="17"/>
      <c r="Q297" s="19"/>
      <c r="R297" s="19"/>
      <c r="T297" s="17"/>
      <c r="U297" s="19"/>
      <c r="V297" s="19"/>
      <c r="W297" s="19"/>
      <c r="Z297" s="17"/>
    </row>
    <row r="298" spans="1:26" ht="12.75">
      <c r="A298" s="8"/>
      <c r="D298" s="10"/>
      <c r="F298" s="33"/>
      <c r="O298" s="17"/>
      <c r="Q298" s="19"/>
      <c r="R298" s="19"/>
      <c r="T298" s="17"/>
      <c r="U298" s="19"/>
      <c r="V298" s="19"/>
      <c r="W298" s="19"/>
      <c r="Z298" s="17"/>
    </row>
    <row r="299" spans="1:26" ht="12.75">
      <c r="A299" s="8"/>
      <c r="D299" s="10"/>
      <c r="F299" s="33"/>
      <c r="O299" s="17"/>
      <c r="Q299" s="19"/>
      <c r="R299" s="19"/>
      <c r="T299" s="17"/>
      <c r="U299" s="19"/>
      <c r="V299" s="19"/>
      <c r="W299" s="19"/>
      <c r="Z299" s="17"/>
    </row>
    <row r="300" spans="1:26" ht="12.75">
      <c r="A300" s="8"/>
      <c r="D300" s="10"/>
      <c r="F300" s="33"/>
      <c r="O300" s="17"/>
      <c r="Q300" s="19"/>
      <c r="R300" s="19"/>
      <c r="T300" s="17"/>
      <c r="U300" s="19"/>
      <c r="V300" s="19"/>
      <c r="W300" s="19"/>
      <c r="Z300" s="17"/>
    </row>
    <row r="301" spans="1:26" ht="12.75">
      <c r="A301" s="8"/>
      <c r="D301" s="10"/>
      <c r="F301" s="33"/>
      <c r="O301" s="17"/>
      <c r="Q301" s="19"/>
      <c r="R301" s="19"/>
      <c r="T301" s="17"/>
      <c r="U301" s="19"/>
      <c r="V301" s="19"/>
      <c r="W301" s="19"/>
      <c r="Z301" s="17"/>
    </row>
    <row r="302" spans="1:26" ht="12.75">
      <c r="A302" s="8"/>
      <c r="D302" s="10"/>
      <c r="F302" s="33"/>
      <c r="O302" s="17"/>
      <c r="Q302" s="19"/>
      <c r="R302" s="19"/>
      <c r="T302" s="17"/>
      <c r="U302" s="19"/>
      <c r="V302" s="19"/>
      <c r="W302" s="19"/>
      <c r="Z302" s="17"/>
    </row>
    <row r="303" spans="1:26" ht="12.75">
      <c r="A303" s="8"/>
      <c r="D303" s="10"/>
      <c r="F303" s="33"/>
      <c r="O303" s="17"/>
      <c r="Q303" s="19"/>
      <c r="R303" s="19"/>
      <c r="T303" s="17"/>
      <c r="U303" s="19"/>
      <c r="V303" s="19"/>
      <c r="W303" s="19"/>
      <c r="Z303" s="17"/>
    </row>
    <row r="304" spans="1:26" ht="12.75">
      <c r="A304" s="8"/>
      <c r="D304" s="10"/>
      <c r="F304" s="33"/>
      <c r="O304" s="17"/>
      <c r="Q304" s="19"/>
      <c r="R304" s="19"/>
      <c r="T304" s="17"/>
      <c r="U304" s="19"/>
      <c r="V304" s="19"/>
      <c r="W304" s="19"/>
      <c r="Z304" s="17"/>
    </row>
    <row r="305" spans="1:26" ht="12.75">
      <c r="A305" s="8"/>
      <c r="D305" s="10"/>
      <c r="F305" s="33"/>
      <c r="O305" s="17"/>
      <c r="Q305" s="19"/>
      <c r="R305" s="19"/>
      <c r="T305" s="17"/>
      <c r="U305" s="19"/>
      <c r="V305" s="19"/>
      <c r="W305" s="19"/>
      <c r="Z305" s="17"/>
    </row>
    <row r="306" spans="1:26" ht="12.75">
      <c r="A306" s="8"/>
      <c r="D306" s="10"/>
      <c r="F306" s="33"/>
      <c r="O306" s="17"/>
      <c r="Q306" s="19"/>
      <c r="R306" s="19"/>
      <c r="T306" s="17"/>
      <c r="U306" s="19"/>
      <c r="V306" s="19"/>
      <c r="W306" s="19"/>
      <c r="Z306" s="17"/>
    </row>
    <row r="307" spans="1:26" ht="12.75">
      <c r="A307" s="8"/>
      <c r="D307" s="10"/>
      <c r="F307" s="33"/>
      <c r="O307" s="17"/>
      <c r="Q307" s="19"/>
      <c r="R307" s="19"/>
      <c r="T307" s="17"/>
      <c r="U307" s="19"/>
      <c r="V307" s="19"/>
      <c r="W307" s="19"/>
      <c r="Z307" s="17"/>
    </row>
    <row r="308" spans="1:26" ht="12.75">
      <c r="A308" s="8"/>
      <c r="D308" s="10"/>
      <c r="F308" s="33"/>
      <c r="O308" s="17"/>
      <c r="Q308" s="19"/>
      <c r="R308" s="19"/>
      <c r="T308" s="17"/>
      <c r="U308" s="19"/>
      <c r="V308" s="19"/>
      <c r="W308" s="19"/>
      <c r="Z308" s="17"/>
    </row>
    <row r="309" spans="1:26" ht="12.75">
      <c r="A309" s="8"/>
      <c r="D309" s="10"/>
      <c r="F309" s="33"/>
      <c r="O309" s="17"/>
      <c r="Q309" s="19"/>
      <c r="R309" s="19"/>
      <c r="T309" s="17"/>
      <c r="U309" s="19"/>
      <c r="V309" s="19"/>
      <c r="W309" s="19"/>
      <c r="Z309" s="17"/>
    </row>
    <row r="310" spans="1:26" ht="12.75">
      <c r="A310" s="8"/>
      <c r="D310" s="10"/>
      <c r="F310" s="33"/>
      <c r="O310" s="17"/>
      <c r="Q310" s="19"/>
      <c r="R310" s="19"/>
      <c r="T310" s="17"/>
      <c r="U310" s="19"/>
      <c r="V310" s="19"/>
      <c r="W310" s="19"/>
      <c r="Z310" s="17"/>
    </row>
    <row r="311" spans="1:26" ht="12.75">
      <c r="A311" s="8"/>
      <c r="D311" s="10"/>
      <c r="F311" s="33"/>
      <c r="O311" s="17"/>
      <c r="Q311" s="19"/>
      <c r="R311" s="19"/>
      <c r="T311" s="17"/>
      <c r="U311" s="19"/>
      <c r="V311" s="19"/>
      <c r="W311" s="19"/>
      <c r="Z311" s="17"/>
    </row>
    <row r="312" spans="1:26" ht="12.75">
      <c r="A312" s="8"/>
      <c r="D312" s="10"/>
      <c r="F312" s="33"/>
      <c r="O312" s="17"/>
      <c r="Q312" s="19"/>
      <c r="R312" s="19"/>
      <c r="T312" s="17"/>
      <c r="U312" s="19"/>
      <c r="V312" s="19"/>
      <c r="W312" s="19"/>
      <c r="Z312" s="17"/>
    </row>
    <row r="313" spans="1:26" ht="12.75">
      <c r="A313" s="8"/>
      <c r="D313" s="10"/>
      <c r="F313" s="33"/>
      <c r="O313" s="17"/>
      <c r="Q313" s="19"/>
      <c r="R313" s="19"/>
      <c r="T313" s="17"/>
      <c r="U313" s="19"/>
      <c r="V313" s="19"/>
      <c r="W313" s="19"/>
      <c r="Z313" s="17"/>
    </row>
    <row r="314" spans="1:26" ht="12.75">
      <c r="A314" s="8"/>
      <c r="D314" s="10"/>
      <c r="F314" s="33"/>
      <c r="O314" s="17"/>
      <c r="Q314" s="19"/>
      <c r="R314" s="19"/>
      <c r="T314" s="17"/>
      <c r="U314" s="19"/>
      <c r="V314" s="19"/>
      <c r="W314" s="19"/>
      <c r="Z314" s="17"/>
    </row>
    <row r="315" spans="1:26" ht="12.75">
      <c r="A315" s="8"/>
      <c r="D315" s="10"/>
      <c r="F315" s="33"/>
      <c r="O315" s="17"/>
      <c r="Q315" s="19"/>
      <c r="R315" s="19"/>
      <c r="T315" s="17"/>
      <c r="U315" s="19"/>
      <c r="V315" s="19"/>
      <c r="W315" s="19"/>
      <c r="Z315" s="17"/>
    </row>
    <row r="316" spans="1:26" ht="12.75">
      <c r="A316" s="8"/>
      <c r="D316" s="10"/>
      <c r="F316" s="33"/>
      <c r="O316" s="17"/>
      <c r="Q316" s="19"/>
      <c r="R316" s="19"/>
      <c r="T316" s="17"/>
      <c r="U316" s="19"/>
      <c r="V316" s="19"/>
      <c r="W316" s="19"/>
      <c r="Z316" s="17"/>
    </row>
    <row r="317" spans="1:26" ht="12.75">
      <c r="A317" s="8"/>
      <c r="D317" s="10"/>
      <c r="F317" s="33"/>
      <c r="O317" s="17"/>
      <c r="Q317" s="19"/>
      <c r="R317" s="19"/>
      <c r="T317" s="17"/>
      <c r="U317" s="19"/>
      <c r="V317" s="19"/>
      <c r="W317" s="19"/>
      <c r="Z317" s="17"/>
    </row>
    <row r="318" spans="1:26" ht="12.75">
      <c r="A318" s="8"/>
      <c r="D318" s="10"/>
      <c r="F318" s="33"/>
      <c r="O318" s="17"/>
      <c r="Q318" s="19"/>
      <c r="R318" s="19"/>
      <c r="T318" s="17"/>
      <c r="U318" s="19"/>
      <c r="V318" s="19"/>
      <c r="W318" s="19"/>
      <c r="Z318" s="17"/>
    </row>
    <row r="319" spans="1:26" ht="12.75">
      <c r="A319" s="8"/>
      <c r="D319" s="10"/>
      <c r="F319" s="33"/>
      <c r="O319" s="17"/>
      <c r="Q319" s="19"/>
      <c r="R319" s="19"/>
      <c r="T319" s="17"/>
      <c r="U319" s="19"/>
      <c r="V319" s="19"/>
      <c r="W319" s="19"/>
      <c r="Z319" s="17"/>
    </row>
    <row r="320" spans="1:26" ht="12.75">
      <c r="A320" s="8"/>
      <c r="D320" s="10"/>
      <c r="F320" s="33"/>
      <c r="O320" s="17"/>
      <c r="Q320" s="19"/>
      <c r="R320" s="19"/>
      <c r="T320" s="17"/>
      <c r="U320" s="19"/>
      <c r="V320" s="19"/>
      <c r="W320" s="19"/>
      <c r="Z320" s="17"/>
    </row>
    <row r="321" spans="1:26" ht="12.75">
      <c r="A321" s="8"/>
      <c r="D321" s="10"/>
      <c r="F321" s="33"/>
      <c r="O321" s="17"/>
      <c r="Q321" s="19"/>
      <c r="R321" s="19"/>
      <c r="T321" s="17"/>
      <c r="U321" s="19"/>
      <c r="V321" s="19"/>
      <c r="W321" s="19"/>
      <c r="Z321" s="17"/>
    </row>
    <row r="322" spans="1:26" ht="12.75">
      <c r="A322" s="8"/>
      <c r="D322" s="10"/>
      <c r="F322" s="33"/>
      <c r="O322" s="17"/>
      <c r="Q322" s="19"/>
      <c r="R322" s="19"/>
      <c r="T322" s="17"/>
      <c r="U322" s="19"/>
      <c r="V322" s="19"/>
      <c r="W322" s="19"/>
      <c r="Z322" s="17"/>
    </row>
    <row r="323" spans="1:26" ht="12.75">
      <c r="A323" s="8"/>
      <c r="D323" s="10"/>
      <c r="F323" s="33"/>
      <c r="O323" s="17"/>
      <c r="Q323" s="19"/>
      <c r="R323" s="19"/>
      <c r="T323" s="17"/>
      <c r="U323" s="19"/>
      <c r="V323" s="19"/>
      <c r="W323" s="19"/>
      <c r="Z323" s="17"/>
    </row>
    <row r="324" spans="1:26" ht="12.75">
      <c r="A324" s="8"/>
      <c r="D324" s="10"/>
      <c r="F324" s="33"/>
      <c r="O324" s="17"/>
      <c r="Q324" s="19"/>
      <c r="R324" s="19"/>
      <c r="T324" s="17"/>
      <c r="U324" s="19"/>
      <c r="V324" s="19"/>
      <c r="W324" s="19"/>
      <c r="Z324" s="17"/>
    </row>
    <row r="325" spans="1:26" ht="12.75">
      <c r="A325" s="8"/>
      <c r="D325" s="10"/>
      <c r="F325" s="33"/>
      <c r="O325" s="17"/>
      <c r="Q325" s="19"/>
      <c r="R325" s="19"/>
      <c r="T325" s="17"/>
      <c r="U325" s="19"/>
      <c r="V325" s="19"/>
      <c r="W325" s="19"/>
      <c r="Z325" s="17"/>
    </row>
    <row r="326" spans="1:26" ht="12.75">
      <c r="A326" s="8"/>
      <c r="D326" s="10"/>
      <c r="F326" s="33"/>
      <c r="O326" s="17"/>
      <c r="Q326" s="19"/>
      <c r="R326" s="19"/>
      <c r="T326" s="17"/>
      <c r="U326" s="19"/>
      <c r="V326" s="19"/>
      <c r="W326" s="19"/>
      <c r="Z326" s="17"/>
    </row>
    <row r="327" spans="1:26" ht="12.75">
      <c r="A327" s="8"/>
      <c r="D327" s="10"/>
      <c r="F327" s="33"/>
      <c r="O327" s="17"/>
      <c r="Q327" s="19"/>
      <c r="R327" s="19"/>
      <c r="T327" s="17"/>
      <c r="U327" s="19"/>
      <c r="V327" s="19"/>
      <c r="W327" s="19"/>
      <c r="Z327" s="17"/>
    </row>
    <row r="328" spans="1:26" ht="12.75">
      <c r="A328" s="8"/>
      <c r="D328" s="10"/>
      <c r="F328" s="33"/>
      <c r="O328" s="17"/>
      <c r="Q328" s="19"/>
      <c r="R328" s="19"/>
      <c r="T328" s="17"/>
      <c r="U328" s="19"/>
      <c r="V328" s="19"/>
      <c r="W328" s="19"/>
      <c r="Z328" s="17"/>
    </row>
    <row r="329" spans="1:26" ht="12.75">
      <c r="A329" s="8"/>
      <c r="D329" s="10"/>
      <c r="F329" s="33"/>
      <c r="O329" s="17"/>
      <c r="Q329" s="19"/>
      <c r="R329" s="19"/>
      <c r="T329" s="17"/>
      <c r="U329" s="19"/>
      <c r="V329" s="19"/>
      <c r="W329" s="19"/>
      <c r="Z329" s="17"/>
    </row>
    <row r="330" spans="1:26" ht="12.75">
      <c r="A330" s="8"/>
      <c r="D330" s="10"/>
      <c r="F330" s="33"/>
      <c r="O330" s="17"/>
      <c r="Q330" s="19"/>
      <c r="R330" s="19"/>
      <c r="T330" s="17"/>
      <c r="U330" s="19"/>
      <c r="V330" s="19"/>
      <c r="W330" s="19"/>
      <c r="Z330" s="17"/>
    </row>
    <row r="331" spans="1:26" ht="12.75">
      <c r="A331" s="8"/>
      <c r="D331" s="10"/>
      <c r="F331" s="33"/>
      <c r="O331" s="17"/>
      <c r="Q331" s="19"/>
      <c r="R331" s="19"/>
      <c r="T331" s="17"/>
      <c r="U331" s="19"/>
      <c r="V331" s="19"/>
      <c r="W331" s="19"/>
      <c r="Z331" s="17"/>
    </row>
    <row r="332" spans="1:26" ht="12.75">
      <c r="A332" s="8"/>
      <c r="D332" s="10"/>
      <c r="F332" s="33"/>
      <c r="O332" s="17"/>
      <c r="Q332" s="19"/>
      <c r="R332" s="19"/>
      <c r="T332" s="17"/>
      <c r="U332" s="19"/>
      <c r="V332" s="19"/>
      <c r="W332" s="19"/>
      <c r="Z332" s="17"/>
    </row>
    <row r="333" spans="1:26" ht="12.75">
      <c r="A333" s="8"/>
      <c r="D333" s="10"/>
      <c r="F333" s="33"/>
      <c r="O333" s="17"/>
      <c r="Q333" s="19"/>
      <c r="R333" s="19"/>
      <c r="T333" s="17"/>
      <c r="U333" s="19"/>
      <c r="V333" s="19"/>
      <c r="W333" s="19"/>
      <c r="Z333" s="17"/>
    </row>
    <row r="334" spans="1:26" ht="12.75">
      <c r="A334" s="8"/>
      <c r="D334" s="10"/>
      <c r="F334" s="33"/>
      <c r="O334" s="17"/>
      <c r="Q334" s="19"/>
      <c r="R334" s="19"/>
      <c r="T334" s="17"/>
      <c r="U334" s="19"/>
      <c r="V334" s="19"/>
      <c r="W334" s="19"/>
      <c r="Z334" s="17"/>
    </row>
    <row r="335" spans="1:26" ht="12.75">
      <c r="A335" s="8"/>
      <c r="D335" s="10"/>
      <c r="F335" s="33"/>
      <c r="O335" s="17"/>
      <c r="Q335" s="19"/>
      <c r="R335" s="19"/>
      <c r="T335" s="17"/>
      <c r="U335" s="19"/>
      <c r="V335" s="19"/>
      <c r="W335" s="19"/>
      <c r="Z335" s="17"/>
    </row>
    <row r="336" spans="1:26" ht="12.75">
      <c r="A336" s="8"/>
      <c r="D336" s="10"/>
      <c r="F336" s="33"/>
      <c r="O336" s="17"/>
      <c r="Q336" s="19"/>
      <c r="R336" s="19"/>
      <c r="T336" s="17"/>
      <c r="U336" s="19"/>
      <c r="V336" s="19"/>
      <c r="W336" s="19"/>
      <c r="Z336" s="17"/>
    </row>
    <row r="337" spans="1:26" ht="12.75">
      <c r="A337" s="8"/>
      <c r="D337" s="10"/>
      <c r="F337" s="33"/>
      <c r="O337" s="17"/>
      <c r="Q337" s="19"/>
      <c r="R337" s="19"/>
      <c r="T337" s="17"/>
      <c r="U337" s="19"/>
      <c r="V337" s="19"/>
      <c r="W337" s="19"/>
      <c r="Z337" s="17"/>
    </row>
    <row r="338" spans="1:26" ht="12.75">
      <c r="A338" s="8"/>
      <c r="D338" s="10"/>
      <c r="F338" s="33"/>
      <c r="O338" s="17"/>
      <c r="Q338" s="19"/>
      <c r="R338" s="19"/>
      <c r="T338" s="17"/>
      <c r="U338" s="19"/>
      <c r="V338" s="19"/>
      <c r="W338" s="19"/>
      <c r="Z338" s="17"/>
    </row>
    <row r="339" spans="1:26" ht="12.75">
      <c r="A339" s="8"/>
      <c r="D339" s="10"/>
      <c r="F339" s="33"/>
      <c r="O339" s="17"/>
      <c r="Q339" s="19"/>
      <c r="R339" s="19"/>
      <c r="T339" s="17"/>
      <c r="U339" s="19"/>
      <c r="V339" s="19"/>
      <c r="W339" s="19"/>
      <c r="Z339" s="17"/>
    </row>
    <row r="340" spans="1:26" ht="12.75">
      <c r="A340" s="8"/>
      <c r="D340" s="10"/>
      <c r="F340" s="33"/>
      <c r="O340" s="17"/>
      <c r="Q340" s="19"/>
      <c r="R340" s="19"/>
      <c r="T340" s="17"/>
      <c r="U340" s="19"/>
      <c r="V340" s="19"/>
      <c r="W340" s="19"/>
      <c r="Z340" s="17"/>
    </row>
    <row r="341" spans="1:26" ht="12.75">
      <c r="A341" s="8"/>
      <c r="D341" s="10"/>
      <c r="F341" s="33"/>
      <c r="O341" s="17"/>
      <c r="Q341" s="19"/>
      <c r="R341" s="19"/>
      <c r="T341" s="17"/>
      <c r="U341" s="19"/>
      <c r="V341" s="19"/>
      <c r="W341" s="19"/>
      <c r="Z341" s="17"/>
    </row>
    <row r="342" spans="1:26" ht="12.75">
      <c r="A342" s="8"/>
      <c r="D342" s="10"/>
      <c r="F342" s="33"/>
      <c r="O342" s="17"/>
      <c r="Q342" s="19"/>
      <c r="R342" s="19"/>
      <c r="T342" s="17"/>
      <c r="U342" s="19"/>
      <c r="V342" s="19"/>
      <c r="W342" s="19"/>
      <c r="Z342" s="17"/>
    </row>
    <row r="343" spans="1:26" ht="12.75">
      <c r="A343" s="8"/>
      <c r="D343" s="10"/>
      <c r="F343" s="33"/>
      <c r="O343" s="17"/>
      <c r="Q343" s="19"/>
      <c r="R343" s="19"/>
      <c r="T343" s="17"/>
      <c r="U343" s="19"/>
      <c r="V343" s="19"/>
      <c r="W343" s="19"/>
      <c r="Z343" s="17"/>
    </row>
    <row r="344" spans="1:26" ht="12.75">
      <c r="A344" s="8"/>
      <c r="D344" s="10"/>
      <c r="F344" s="33"/>
      <c r="O344" s="17"/>
      <c r="Q344" s="19"/>
      <c r="R344" s="19"/>
      <c r="T344" s="17"/>
      <c r="U344" s="19"/>
      <c r="V344" s="19"/>
      <c r="W344" s="19"/>
      <c r="Z344" s="17"/>
    </row>
    <row r="345" spans="1:26" ht="12.75">
      <c r="A345" s="8"/>
      <c r="D345" s="10"/>
      <c r="F345" s="33"/>
      <c r="O345" s="17"/>
      <c r="Q345" s="19"/>
      <c r="R345" s="19"/>
      <c r="T345" s="17"/>
      <c r="U345" s="19"/>
      <c r="V345" s="19"/>
      <c r="W345" s="19"/>
      <c r="Z345" s="17"/>
    </row>
    <row r="346" spans="1:26" ht="12.75">
      <c r="A346" s="8"/>
      <c r="D346" s="10"/>
      <c r="F346" s="33"/>
      <c r="O346" s="17"/>
      <c r="Q346" s="19"/>
      <c r="R346" s="19"/>
      <c r="T346" s="17"/>
      <c r="U346" s="19"/>
      <c r="V346" s="19"/>
      <c r="W346" s="19"/>
      <c r="Z346" s="17"/>
    </row>
    <row r="347" spans="1:26" ht="12.75">
      <c r="A347" s="8"/>
      <c r="D347" s="10"/>
      <c r="F347" s="33"/>
      <c r="O347" s="17"/>
      <c r="Q347" s="19"/>
      <c r="R347" s="19"/>
      <c r="T347" s="17"/>
      <c r="U347" s="19"/>
      <c r="V347" s="19"/>
      <c r="W347" s="19"/>
      <c r="Z347" s="17"/>
    </row>
    <row r="348" spans="1:26" ht="12.75">
      <c r="A348" s="8"/>
      <c r="D348" s="10"/>
      <c r="F348" s="33"/>
      <c r="O348" s="17"/>
      <c r="Q348" s="19"/>
      <c r="R348" s="19"/>
      <c r="T348" s="17"/>
      <c r="U348" s="19"/>
      <c r="V348" s="19"/>
      <c r="W348" s="19"/>
      <c r="Z348" s="17"/>
    </row>
    <row r="349" spans="1:26" ht="12.75">
      <c r="A349" s="8"/>
      <c r="D349" s="10"/>
      <c r="F349" s="33"/>
      <c r="O349" s="17"/>
      <c r="Q349" s="19"/>
      <c r="R349" s="19"/>
      <c r="T349" s="17"/>
      <c r="U349" s="19"/>
      <c r="V349" s="19"/>
      <c r="W349" s="19"/>
      <c r="Z349" s="17"/>
    </row>
    <row r="350" spans="1:26" ht="12.75">
      <c r="A350" s="8"/>
      <c r="D350" s="10"/>
      <c r="F350" s="33"/>
      <c r="O350" s="17"/>
      <c r="Q350" s="19"/>
      <c r="R350" s="19"/>
      <c r="T350" s="17"/>
      <c r="U350" s="19"/>
      <c r="V350" s="19"/>
      <c r="W350" s="19"/>
      <c r="Z350" s="17"/>
    </row>
    <row r="351" spans="1:26" ht="12.75">
      <c r="A351" s="8"/>
      <c r="D351" s="10"/>
      <c r="F351" s="33"/>
      <c r="O351" s="17"/>
      <c r="Q351" s="19"/>
      <c r="R351" s="19"/>
      <c r="T351" s="17"/>
      <c r="U351" s="19"/>
      <c r="V351" s="19"/>
      <c r="W351" s="19"/>
      <c r="Z351" s="17"/>
    </row>
    <row r="352" spans="1:26" ht="12.75">
      <c r="A352" s="8"/>
      <c r="D352" s="10"/>
      <c r="F352" s="33"/>
      <c r="O352" s="17"/>
      <c r="Q352" s="19"/>
      <c r="R352" s="19"/>
      <c r="T352" s="17"/>
      <c r="U352" s="19"/>
      <c r="V352" s="19"/>
      <c r="W352" s="19"/>
      <c r="Z352" s="17"/>
    </row>
    <row r="353" spans="1:26" ht="12.75">
      <c r="A353" s="8"/>
      <c r="D353" s="10"/>
      <c r="F353" s="33"/>
      <c r="O353" s="17"/>
      <c r="Q353" s="19"/>
      <c r="R353" s="19"/>
      <c r="T353" s="17"/>
      <c r="U353" s="19"/>
      <c r="V353" s="19"/>
      <c r="W353" s="19"/>
      <c r="Z353" s="17"/>
    </row>
    <row r="354" spans="1:26" ht="12.75">
      <c r="A354" s="8"/>
      <c r="D354" s="10"/>
      <c r="F354" s="33"/>
      <c r="O354" s="17"/>
      <c r="Q354" s="19"/>
      <c r="R354" s="19"/>
      <c r="T354" s="17"/>
      <c r="U354" s="19"/>
      <c r="V354" s="19"/>
      <c r="W354" s="19"/>
      <c r="Z354" s="17"/>
    </row>
    <row r="355" spans="1:26" ht="12.75">
      <c r="A355" s="8"/>
      <c r="D355" s="10"/>
      <c r="F355" s="33"/>
      <c r="O355" s="17"/>
      <c r="Q355" s="19"/>
      <c r="R355" s="19"/>
      <c r="T355" s="17"/>
      <c r="U355" s="19"/>
      <c r="V355" s="19"/>
      <c r="W355" s="19"/>
      <c r="Z355" s="17"/>
    </row>
    <row r="356" spans="1:26" ht="12.75">
      <c r="A356" s="8"/>
      <c r="D356" s="10"/>
      <c r="F356" s="33"/>
      <c r="O356" s="17"/>
      <c r="Q356" s="19"/>
      <c r="R356" s="19"/>
      <c r="T356" s="17"/>
      <c r="U356" s="19"/>
      <c r="V356" s="19"/>
      <c r="W356" s="19"/>
      <c r="Z356" s="17"/>
    </row>
    <row r="357" spans="1:26" ht="12.75">
      <c r="A357" s="8"/>
      <c r="D357" s="10"/>
      <c r="F357" s="33"/>
      <c r="O357" s="17"/>
      <c r="Q357" s="19"/>
      <c r="R357" s="19"/>
      <c r="T357" s="17"/>
      <c r="U357" s="19"/>
      <c r="V357" s="19"/>
      <c r="W357" s="19"/>
      <c r="Z357" s="17"/>
    </row>
    <row r="358" spans="1:26" ht="12.75">
      <c r="A358" s="8"/>
      <c r="D358" s="10"/>
      <c r="F358" s="33"/>
      <c r="O358" s="17"/>
      <c r="Q358" s="19"/>
      <c r="R358" s="19"/>
      <c r="T358" s="17"/>
      <c r="U358" s="19"/>
      <c r="V358" s="19"/>
      <c r="W358" s="19"/>
      <c r="Z358" s="17"/>
    </row>
    <row r="359" spans="1:26" ht="12.75">
      <c r="A359" s="8"/>
      <c r="D359" s="10"/>
      <c r="F359" s="33"/>
      <c r="O359" s="17"/>
      <c r="Q359" s="19"/>
      <c r="R359" s="19"/>
      <c r="T359" s="17"/>
      <c r="U359" s="19"/>
      <c r="V359" s="19"/>
      <c r="W359" s="19"/>
      <c r="Z359" s="17"/>
    </row>
    <row r="360" spans="1:26" ht="12.75">
      <c r="A360" s="8"/>
      <c r="D360" s="10"/>
      <c r="F360" s="33"/>
      <c r="O360" s="17"/>
      <c r="Q360" s="19"/>
      <c r="R360" s="19"/>
      <c r="T360" s="17"/>
      <c r="U360" s="19"/>
      <c r="V360" s="19"/>
      <c r="W360" s="19"/>
      <c r="Z360" s="17"/>
    </row>
    <row r="361" spans="1:26" ht="12.75">
      <c r="A361" s="8"/>
      <c r="D361" s="10"/>
      <c r="F361" s="33"/>
      <c r="O361" s="17"/>
      <c r="Q361" s="19"/>
      <c r="R361" s="19"/>
      <c r="T361" s="17"/>
      <c r="U361" s="19"/>
      <c r="V361" s="19"/>
      <c r="W361" s="19"/>
      <c r="Z361" s="17"/>
    </row>
    <row r="362" spans="1:26" ht="12.75">
      <c r="A362" s="8"/>
      <c r="D362" s="10"/>
      <c r="F362" s="33"/>
      <c r="O362" s="17"/>
      <c r="Q362" s="19"/>
      <c r="R362" s="19"/>
      <c r="T362" s="17"/>
      <c r="U362" s="19"/>
      <c r="V362" s="19"/>
      <c r="W362" s="19"/>
      <c r="Z362" s="17"/>
    </row>
    <row r="363" spans="1:26" ht="12.75">
      <c r="A363" s="8"/>
      <c r="D363" s="10"/>
      <c r="F363" s="33"/>
      <c r="O363" s="17"/>
      <c r="Q363" s="19"/>
      <c r="R363" s="19"/>
      <c r="T363" s="17"/>
      <c r="U363" s="19"/>
      <c r="V363" s="19"/>
      <c r="W363" s="19"/>
      <c r="Z363" s="17"/>
    </row>
    <row r="364" spans="1:26" ht="12.75">
      <c r="A364" s="8"/>
      <c r="D364" s="10"/>
      <c r="F364" s="33"/>
      <c r="O364" s="17"/>
      <c r="Q364" s="19"/>
      <c r="R364" s="19"/>
      <c r="T364" s="17"/>
      <c r="U364" s="19"/>
      <c r="V364" s="19"/>
      <c r="W364" s="19"/>
      <c r="Z364" s="17"/>
    </row>
    <row r="365" spans="1:26" ht="12.75">
      <c r="A365" s="8"/>
      <c r="D365" s="10"/>
      <c r="F365" s="33"/>
      <c r="O365" s="17"/>
      <c r="Q365" s="19"/>
      <c r="R365" s="19"/>
      <c r="T365" s="17"/>
      <c r="U365" s="19"/>
      <c r="V365" s="19"/>
      <c r="W365" s="19"/>
      <c r="Z365" s="17"/>
    </row>
    <row r="366" spans="1:26" ht="12.75">
      <c r="A366" s="8"/>
      <c r="D366" s="10"/>
      <c r="F366" s="33"/>
      <c r="O366" s="17"/>
      <c r="Q366" s="19"/>
      <c r="R366" s="19"/>
      <c r="T366" s="17"/>
      <c r="U366" s="19"/>
      <c r="V366" s="19"/>
      <c r="W366" s="19"/>
      <c r="Z366" s="17"/>
    </row>
    <row r="367" spans="1:26" ht="12.75">
      <c r="A367" s="8"/>
      <c r="D367" s="10"/>
      <c r="F367" s="33"/>
      <c r="O367" s="17"/>
      <c r="Q367" s="19"/>
      <c r="R367" s="19"/>
      <c r="T367" s="17"/>
      <c r="U367" s="19"/>
      <c r="V367" s="19"/>
      <c r="W367" s="19"/>
      <c r="Z367" s="17"/>
    </row>
    <row r="368" spans="1:26" ht="12.75">
      <c r="A368" s="8"/>
      <c r="D368" s="10"/>
      <c r="F368" s="33"/>
      <c r="O368" s="17"/>
      <c r="Q368" s="19"/>
      <c r="R368" s="19"/>
      <c r="T368" s="17"/>
      <c r="U368" s="19"/>
      <c r="V368" s="19"/>
      <c r="W368" s="19"/>
      <c r="Z368" s="17"/>
    </row>
    <row r="369" spans="1:26" ht="12.75">
      <c r="A369" s="8"/>
      <c r="D369" s="10"/>
      <c r="F369" s="33"/>
      <c r="O369" s="17"/>
      <c r="Q369" s="19"/>
      <c r="R369" s="19"/>
      <c r="T369" s="17"/>
      <c r="U369" s="19"/>
      <c r="V369" s="19"/>
      <c r="W369" s="19"/>
      <c r="Z369" s="17"/>
    </row>
    <row r="370" spans="1:26" ht="12.75">
      <c r="A370" s="8"/>
      <c r="D370" s="10"/>
      <c r="F370" s="33"/>
      <c r="O370" s="17"/>
      <c r="Q370" s="19"/>
      <c r="R370" s="19"/>
      <c r="T370" s="17"/>
      <c r="U370" s="19"/>
      <c r="V370" s="19"/>
      <c r="W370" s="19"/>
      <c r="Z370" s="17"/>
    </row>
    <row r="371" spans="1:26" ht="13.5" thickBot="1">
      <c r="A371" s="24"/>
      <c r="B371" s="3"/>
      <c r="C371" s="3"/>
      <c r="D371" s="25"/>
      <c r="E371" s="26"/>
      <c r="F371" s="41"/>
      <c r="G371" s="3"/>
      <c r="H371" s="26"/>
      <c r="I371" s="26"/>
      <c r="J371" s="26"/>
      <c r="K371" s="26"/>
      <c r="L371" s="26"/>
      <c r="M371" s="26"/>
      <c r="N371" s="26"/>
      <c r="O371" s="28"/>
      <c r="P371" s="26"/>
      <c r="Q371" s="19"/>
      <c r="R371" s="19"/>
      <c r="S371" s="26"/>
      <c r="T371" s="28"/>
      <c r="U371" s="26"/>
      <c r="V371" s="26"/>
      <c r="W371" s="26"/>
      <c r="X371" s="26"/>
      <c r="Y371" s="26"/>
      <c r="Z371" s="28"/>
    </row>
    <row r="372" spans="1:18" ht="12.75">
      <c r="A372" s="8"/>
      <c r="Q372" s="19"/>
      <c r="R372" s="19"/>
    </row>
    <row r="373" spans="1:18" ht="12.75">
      <c r="A373" s="8"/>
      <c r="Q373" s="19"/>
      <c r="R373" s="19"/>
    </row>
    <row r="374" spans="1:18" ht="12.75">
      <c r="A374" s="8"/>
      <c r="Q374" s="19"/>
      <c r="R374" s="19"/>
    </row>
    <row r="375" spans="1:18" ht="12.75">
      <c r="A375" s="8"/>
      <c r="Q375" s="19"/>
      <c r="R375" s="19"/>
    </row>
    <row r="376" spans="1:18" ht="12.75">
      <c r="A376" s="8"/>
      <c r="Q376" s="19"/>
      <c r="R376" s="19"/>
    </row>
    <row r="377" spans="1:18" ht="12.75">
      <c r="A377" s="8"/>
      <c r="Q377" s="19"/>
      <c r="R377" s="19"/>
    </row>
    <row r="378" spans="1:18" ht="12.75">
      <c r="A378" s="8"/>
      <c r="Q378" s="19"/>
      <c r="R378" s="19"/>
    </row>
    <row r="379" spans="1:18" ht="12.75">
      <c r="A379" s="8"/>
      <c r="Q379" s="19"/>
      <c r="R379" s="19"/>
    </row>
    <row r="380" spans="1:18" ht="12.75">
      <c r="A380" s="8"/>
      <c r="Q380" s="19"/>
      <c r="R380" s="19"/>
    </row>
    <row r="381" spans="1:18" ht="12.75">
      <c r="A381" s="8"/>
      <c r="Q381" s="19"/>
      <c r="R381" s="19"/>
    </row>
    <row r="382" spans="1:18" ht="12.75">
      <c r="A382" s="8"/>
      <c r="Q382" s="19"/>
      <c r="R382" s="19"/>
    </row>
    <row r="383" spans="1:18" ht="12.75">
      <c r="A383" s="8"/>
      <c r="Q383" s="19"/>
      <c r="R383" s="19"/>
    </row>
    <row r="384" spans="1:18" ht="12.75">
      <c r="A384" s="8"/>
      <c r="Q384" s="19"/>
      <c r="R384" s="19"/>
    </row>
    <row r="385" spans="1:18" ht="12.75">
      <c r="A385" s="8"/>
      <c r="Q385" s="19"/>
      <c r="R385" s="19"/>
    </row>
    <row r="386" spans="1:18" ht="12.75">
      <c r="A386" s="8"/>
      <c r="Q386" s="19"/>
      <c r="R386" s="19"/>
    </row>
    <row r="387" spans="1:18" ht="12.75">
      <c r="A387" s="8"/>
      <c r="Q387" s="19"/>
      <c r="R387" s="19"/>
    </row>
    <row r="388" spans="1:18" ht="12.75">
      <c r="A388" s="8"/>
      <c r="Q388" s="19"/>
      <c r="R388" s="19"/>
    </row>
    <row r="389" spans="1:18" ht="12.75">
      <c r="A389" s="8"/>
      <c r="Q389" s="19"/>
      <c r="R389" s="19"/>
    </row>
    <row r="390" spans="1:18" ht="12.75">
      <c r="A390" s="8"/>
      <c r="Q390" s="19"/>
      <c r="R390" s="19"/>
    </row>
    <row r="391" spans="1:18" ht="12.75">
      <c r="A391" s="8"/>
      <c r="Q391" s="19"/>
      <c r="R391" s="19"/>
    </row>
    <row r="392" spans="1:18" ht="12.75">
      <c r="A392" s="8"/>
      <c r="Q392" s="19"/>
      <c r="R392" s="19"/>
    </row>
    <row r="393" spans="1:18" ht="12.75">
      <c r="A393" s="8"/>
      <c r="Q393" s="19"/>
      <c r="R393" s="19"/>
    </row>
    <row r="394" spans="1:18" ht="12.75">
      <c r="A394" s="8"/>
      <c r="Q394" s="19"/>
      <c r="R394" s="19"/>
    </row>
    <row r="395" spans="1:18" ht="12.75">
      <c r="A395" s="8"/>
      <c r="Q395" s="19"/>
      <c r="R395" s="19"/>
    </row>
    <row r="396" spans="1:18" ht="12.75">
      <c r="A396" s="8"/>
      <c r="Q396" s="19"/>
      <c r="R396" s="19"/>
    </row>
    <row r="397" spans="1:18" ht="12.75">
      <c r="A397" s="8"/>
      <c r="Q397" s="19"/>
      <c r="R397" s="19"/>
    </row>
    <row r="398" spans="1:18" ht="12.75">
      <c r="A398" s="8"/>
      <c r="Q398" s="19"/>
      <c r="R398" s="19"/>
    </row>
    <row r="399" spans="1:18" ht="12.75">
      <c r="A399" s="8"/>
      <c r="Q399" s="19"/>
      <c r="R399" s="19"/>
    </row>
    <row r="400" spans="1:18" ht="12.75">
      <c r="A400" s="8"/>
      <c r="Q400" s="19"/>
      <c r="R400" s="19"/>
    </row>
    <row r="401" spans="1:18" ht="12.75">
      <c r="A401" s="8"/>
      <c r="Q401" s="19"/>
      <c r="R401" s="19"/>
    </row>
    <row r="402" spans="1:18" ht="12.75">
      <c r="A402" s="8"/>
      <c r="Q402" s="19"/>
      <c r="R402" s="19"/>
    </row>
    <row r="403" spans="1:18" ht="12.75">
      <c r="A403" s="8"/>
      <c r="Q403" s="19"/>
      <c r="R403" s="19"/>
    </row>
    <row r="404" spans="1:18" ht="12.75">
      <c r="A404" s="8"/>
      <c r="Q404" s="19"/>
      <c r="R404" s="19"/>
    </row>
    <row r="405" spans="1:18" ht="12.75">
      <c r="A405" s="8"/>
      <c r="Q405" s="19"/>
      <c r="R405" s="19"/>
    </row>
    <row r="406" spans="1:18" ht="12.75">
      <c r="A406" s="8"/>
      <c r="Q406" s="19"/>
      <c r="R406" s="19"/>
    </row>
    <row r="407" spans="1:18" ht="12.75">
      <c r="A407" s="8"/>
      <c r="Q407" s="19"/>
      <c r="R407" s="19"/>
    </row>
    <row r="408" spans="1:18" ht="12.75">
      <c r="A408" s="8"/>
      <c r="Q408" s="19"/>
      <c r="R408" s="19"/>
    </row>
    <row r="409" spans="1:18" ht="12.75">
      <c r="A409" s="8"/>
      <c r="Q409" s="19"/>
      <c r="R409" s="19"/>
    </row>
    <row r="410" spans="1:18" ht="12.75">
      <c r="A410" s="8"/>
      <c r="Q410" s="19"/>
      <c r="R410" s="19"/>
    </row>
    <row r="411" spans="1:18" ht="12.75">
      <c r="A411" s="8"/>
      <c r="Q411" s="19"/>
      <c r="R411" s="19"/>
    </row>
    <row r="412" spans="1:18" ht="12.75">
      <c r="A412" s="8"/>
      <c r="Q412" s="19"/>
      <c r="R412" s="19"/>
    </row>
    <row r="413" spans="1:18" ht="12.75">
      <c r="A413" s="8"/>
      <c r="Q413" s="19"/>
      <c r="R413" s="19"/>
    </row>
    <row r="414" spans="1:18" ht="12.75">
      <c r="A414" s="8"/>
      <c r="Q414" s="19"/>
      <c r="R414" s="19"/>
    </row>
    <row r="415" spans="1:18" ht="12.75">
      <c r="A415" s="8"/>
      <c r="Q415" s="19"/>
      <c r="R415" s="19"/>
    </row>
    <row r="416" spans="1:18" ht="12.75">
      <c r="A416" s="8"/>
      <c r="Q416" s="19"/>
      <c r="R416" s="19"/>
    </row>
    <row r="417" spans="1:18" ht="12.75">
      <c r="A417" s="8"/>
      <c r="Q417" s="19"/>
      <c r="R417" s="19"/>
    </row>
    <row r="418" spans="1:18" ht="12.75">
      <c r="A418" s="8"/>
      <c r="Q418" s="19"/>
      <c r="R418" s="19"/>
    </row>
    <row r="419" spans="1:18" ht="12.75">
      <c r="A419" s="8"/>
      <c r="Q419" s="19"/>
      <c r="R419" s="19"/>
    </row>
    <row r="420" spans="1:18" ht="12.75">
      <c r="A420" s="8"/>
      <c r="Q420" s="19"/>
      <c r="R420" s="19"/>
    </row>
    <row r="421" spans="1:18" ht="12.75">
      <c r="A421" s="8"/>
      <c r="Q421" s="19"/>
      <c r="R421" s="19"/>
    </row>
    <row r="422" spans="1:18" ht="12.75">
      <c r="A422" s="8"/>
      <c r="Q422" s="19"/>
      <c r="R422" s="19"/>
    </row>
    <row r="423" spans="1:18" ht="12.75">
      <c r="A423" s="8"/>
      <c r="Q423" s="19"/>
      <c r="R423" s="19"/>
    </row>
    <row r="424" spans="1:18" ht="12.75">
      <c r="A424" s="8"/>
      <c r="Q424" s="19"/>
      <c r="R424" s="19"/>
    </row>
    <row r="425" spans="1:18" ht="12.75">
      <c r="A425" s="8"/>
      <c r="Q425" s="19"/>
      <c r="R425" s="19"/>
    </row>
    <row r="426" spans="1:18" ht="12.75">
      <c r="A426" s="8"/>
      <c r="Q426" s="19"/>
      <c r="R426" s="19"/>
    </row>
    <row r="427" spans="1:18" ht="12.75">
      <c r="A427" s="8"/>
      <c r="Q427" s="19"/>
      <c r="R427" s="19"/>
    </row>
    <row r="428" spans="1:18" ht="12.75">
      <c r="A428" s="8"/>
      <c r="Q428" s="19"/>
      <c r="R428" s="19"/>
    </row>
    <row r="429" spans="1:18" ht="12.75">
      <c r="A429" s="8"/>
      <c r="Q429" s="19"/>
      <c r="R429" s="19"/>
    </row>
    <row r="430" spans="1:18" ht="12.75">
      <c r="A430" s="8"/>
      <c r="Q430" s="19"/>
      <c r="R430" s="19"/>
    </row>
    <row r="431" spans="1:18" ht="12.75">
      <c r="A431" s="8"/>
      <c r="Q431" s="19"/>
      <c r="R431" s="19"/>
    </row>
    <row r="432" spans="1:18" ht="12.75">
      <c r="A432" s="8"/>
      <c r="Q432" s="19"/>
      <c r="R432" s="19"/>
    </row>
    <row r="433" spans="1:18" ht="12.75">
      <c r="A433" s="8"/>
      <c r="Q433" s="19"/>
      <c r="R433" s="19"/>
    </row>
    <row r="434" spans="1:18" ht="12.75">
      <c r="A434" s="8"/>
      <c r="Q434" s="19"/>
      <c r="R434" s="19"/>
    </row>
    <row r="435" spans="1:18" ht="12.75">
      <c r="A435" s="8"/>
      <c r="Q435" s="19"/>
      <c r="R435" s="19"/>
    </row>
    <row r="436" spans="1:18" ht="12.75">
      <c r="A436" s="8"/>
      <c r="Q436" s="19"/>
      <c r="R436" s="19"/>
    </row>
    <row r="437" spans="1:18" ht="12.75">
      <c r="A437" s="8"/>
      <c r="Q437" s="19"/>
      <c r="R437" s="19"/>
    </row>
    <row r="438" spans="1:18" ht="12.75">
      <c r="A438" s="8"/>
      <c r="Q438" s="19"/>
      <c r="R438" s="19"/>
    </row>
    <row r="439" spans="1:18" ht="12.75">
      <c r="A439" s="8"/>
      <c r="Q439" s="19"/>
      <c r="R439" s="19"/>
    </row>
    <row r="440" spans="1:18" ht="12.75">
      <c r="A440" s="8"/>
      <c r="Q440" s="19"/>
      <c r="R440" s="19"/>
    </row>
    <row r="441" spans="1:18" ht="12.75">
      <c r="A441" s="8"/>
      <c r="Q441" s="19"/>
      <c r="R441" s="19"/>
    </row>
    <row r="442" spans="1:18" ht="12.75">
      <c r="A442" s="8"/>
      <c r="Q442" s="19"/>
      <c r="R442" s="19"/>
    </row>
    <row r="443" spans="1:18" ht="12.75">
      <c r="A443" s="8"/>
      <c r="Q443" s="19"/>
      <c r="R443" s="19"/>
    </row>
    <row r="444" spans="1:18" ht="12.75">
      <c r="A444" s="8"/>
      <c r="Q444" s="19"/>
      <c r="R444" s="19"/>
    </row>
    <row r="445" spans="1:18" ht="12.75">
      <c r="A445" s="8"/>
      <c r="Q445" s="19"/>
      <c r="R445" s="19"/>
    </row>
    <row r="446" spans="1:18" ht="12.75">
      <c r="A446" s="8"/>
      <c r="Q446" s="19"/>
      <c r="R446" s="19"/>
    </row>
    <row r="447" spans="1:18" ht="12.75">
      <c r="A447" s="8"/>
      <c r="Q447" s="19"/>
      <c r="R447" s="19"/>
    </row>
    <row r="448" spans="1:18" ht="12.75">
      <c r="A448" s="8"/>
      <c r="Q448" s="19"/>
      <c r="R448" s="19"/>
    </row>
    <row r="449" spans="1:18" ht="12.75">
      <c r="A449" s="8"/>
      <c r="Q449" s="19"/>
      <c r="R449" s="19"/>
    </row>
    <row r="450" spans="1:18" ht="12.75">
      <c r="A450" s="8"/>
      <c r="Q450" s="19"/>
      <c r="R450" s="19"/>
    </row>
    <row r="451" spans="1:18" ht="12.75">
      <c r="A451" s="8"/>
      <c r="Q451" s="19"/>
      <c r="R451" s="19"/>
    </row>
    <row r="452" spans="1:18" ht="12.75">
      <c r="A452" s="8"/>
      <c r="Q452" s="19"/>
      <c r="R452" s="19"/>
    </row>
    <row r="453" spans="1:18" ht="12.75">
      <c r="A453" s="8"/>
      <c r="Q453" s="19"/>
      <c r="R453" s="19"/>
    </row>
    <row r="454" spans="1:18" ht="12.75">
      <c r="A454" s="8"/>
      <c r="Q454" s="19"/>
      <c r="R454" s="19"/>
    </row>
    <row r="455" spans="1:18" ht="12.75">
      <c r="A455" s="8"/>
      <c r="Q455" s="19"/>
      <c r="R455" s="19"/>
    </row>
    <row r="456" spans="1:18" ht="12.75">
      <c r="A456" s="8"/>
      <c r="Q456" s="19"/>
      <c r="R456" s="19"/>
    </row>
    <row r="457" spans="1:18" ht="12.75">
      <c r="A457" s="8"/>
      <c r="Q457" s="19"/>
      <c r="R457" s="19"/>
    </row>
    <row r="458" spans="1:18" ht="12.75">
      <c r="A458" s="8"/>
      <c r="Q458" s="19"/>
      <c r="R458" s="19"/>
    </row>
    <row r="459" spans="1:18" ht="12.75">
      <c r="A459" s="8"/>
      <c r="Q459" s="19"/>
      <c r="R459" s="19"/>
    </row>
    <row r="460" spans="1:18" ht="12.75">
      <c r="A460" s="8"/>
      <c r="Q460" s="19"/>
      <c r="R460" s="19"/>
    </row>
    <row r="461" spans="1:18" ht="12.75">
      <c r="A461" s="8"/>
      <c r="Q461" s="19"/>
      <c r="R461" s="19"/>
    </row>
    <row r="462" spans="1:18" ht="12.75">
      <c r="A462" s="8"/>
      <c r="Q462" s="19"/>
      <c r="R462" s="19"/>
    </row>
    <row r="463" spans="1:18" ht="12.75">
      <c r="A463" s="8"/>
      <c r="Q463" s="19"/>
      <c r="R463" s="19"/>
    </row>
    <row r="464" spans="1:18" ht="12.75">
      <c r="A464" s="8"/>
      <c r="Q464" s="19"/>
      <c r="R464" s="19"/>
    </row>
    <row r="465" spans="1:18" ht="12.75">
      <c r="A465" s="8"/>
      <c r="Q465" s="19"/>
      <c r="R465" s="19"/>
    </row>
    <row r="466" spans="1:18" ht="12.75">
      <c r="A466" s="8"/>
      <c r="Q466" s="19"/>
      <c r="R466" s="19"/>
    </row>
    <row r="467" spans="1:18" ht="12.75">
      <c r="A467" s="8"/>
      <c r="Q467" s="19"/>
      <c r="R467" s="19"/>
    </row>
    <row r="468" spans="1:18" ht="12.75">
      <c r="A468" s="8"/>
      <c r="Q468" s="19"/>
      <c r="R468" s="19"/>
    </row>
    <row r="469" spans="1:18" ht="12.75">
      <c r="A469" s="8"/>
      <c r="Q469" s="19"/>
      <c r="R469" s="19"/>
    </row>
    <row r="470" spans="1:18" ht="12.75">
      <c r="A470" s="8"/>
      <c r="Q470" s="19"/>
      <c r="R470" s="19"/>
    </row>
    <row r="471" spans="1:18" ht="12.75">
      <c r="A471" s="8"/>
      <c r="Q471" s="19"/>
      <c r="R471" s="19"/>
    </row>
    <row r="472" spans="1:18" ht="12.75">
      <c r="A472" s="8"/>
      <c r="Q472" s="19"/>
      <c r="R472" s="19"/>
    </row>
    <row r="473" spans="1:18" ht="12.75">
      <c r="A473" s="8"/>
      <c r="Q473" s="19"/>
      <c r="R473" s="19"/>
    </row>
    <row r="474" spans="1:18" ht="12.75">
      <c r="A474" s="8"/>
      <c r="Q474" s="19"/>
      <c r="R474" s="19"/>
    </row>
    <row r="475" spans="1:18" ht="12.75">
      <c r="A475" s="8"/>
      <c r="Q475" s="19"/>
      <c r="R475" s="19"/>
    </row>
    <row r="476" spans="1:18" ht="12.75">
      <c r="A476" s="8"/>
      <c r="Q476" s="19"/>
      <c r="R476" s="19"/>
    </row>
    <row r="477" spans="1:18" ht="12.75">
      <c r="A477" s="8"/>
      <c r="Q477" s="19"/>
      <c r="R477" s="19"/>
    </row>
    <row r="478" spans="1:18" ht="12.75">
      <c r="A478" s="8"/>
      <c r="Q478" s="19"/>
      <c r="R478" s="19"/>
    </row>
    <row r="479" spans="1:18" ht="12.75">
      <c r="A479" s="8"/>
      <c r="Q479" s="19"/>
      <c r="R479" s="19"/>
    </row>
    <row r="480" spans="1:18" ht="12.75">
      <c r="A480" s="8"/>
      <c r="Q480" s="19"/>
      <c r="R480" s="19"/>
    </row>
    <row r="481" spans="1:18" ht="12.75">
      <c r="A481" s="8"/>
      <c r="Q481" s="19"/>
      <c r="R481" s="19"/>
    </row>
    <row r="482" spans="1:18" ht="12.75">
      <c r="A482" s="8"/>
      <c r="Q482" s="19"/>
      <c r="R482" s="19"/>
    </row>
    <row r="483" ht="12.75">
      <c r="A483" s="8"/>
    </row>
    <row r="484" ht="12.75">
      <c r="A484" s="8"/>
    </row>
    <row r="485" ht="12.75">
      <c r="A485" s="8"/>
    </row>
    <row r="486" ht="12.75">
      <c r="A486" s="8"/>
    </row>
    <row r="487" ht="12.75">
      <c r="A487" s="8"/>
    </row>
    <row r="488" ht="12.75">
      <c r="A488" s="8"/>
    </row>
    <row r="489" ht="12.75">
      <c r="A489" s="8"/>
    </row>
    <row r="490" ht="12.75">
      <c r="A490" s="8"/>
    </row>
    <row r="491" ht="12.75">
      <c r="A491" s="8"/>
    </row>
    <row r="492" ht="12.75">
      <c r="A492" s="8"/>
    </row>
    <row r="493" ht="12.75">
      <c r="A493" s="8"/>
    </row>
    <row r="494" ht="12.75">
      <c r="A494" s="8"/>
    </row>
    <row r="495" ht="12.75">
      <c r="A495" s="8"/>
    </row>
    <row r="496" ht="12.75">
      <c r="A496" s="8"/>
    </row>
    <row r="497" ht="12.75">
      <c r="A497" s="8"/>
    </row>
    <row r="498" ht="12.75">
      <c r="A498" s="8"/>
    </row>
    <row r="499" ht="12.75">
      <c r="A499" s="8"/>
    </row>
    <row r="500" ht="12.75">
      <c r="A500" s="8"/>
    </row>
    <row r="501" ht="12.75">
      <c r="A501" s="8"/>
    </row>
    <row r="502" ht="12.75">
      <c r="A502" s="8"/>
    </row>
    <row r="503" ht="12.75">
      <c r="A503" s="8"/>
    </row>
    <row r="504" ht="12.75">
      <c r="A504" s="8"/>
    </row>
    <row r="505" ht="12.75">
      <c r="A505" s="8"/>
    </row>
    <row r="506" ht="12.75">
      <c r="A506" s="8"/>
    </row>
    <row r="507" ht="12.75">
      <c r="A507" s="8"/>
    </row>
    <row r="508" ht="12.75">
      <c r="A508" s="8"/>
    </row>
    <row r="509" ht="12.75">
      <c r="A509" s="8"/>
    </row>
    <row r="510" ht="12.75">
      <c r="A510" s="8"/>
    </row>
    <row r="511" ht="12.75">
      <c r="A511" s="8"/>
    </row>
    <row r="512" ht="12.75">
      <c r="A512" s="8"/>
    </row>
    <row r="513" ht="12.75">
      <c r="A513" s="8"/>
    </row>
    <row r="514" ht="12.75">
      <c r="A514" s="8"/>
    </row>
    <row r="515" ht="12.75">
      <c r="A515" s="8"/>
    </row>
    <row r="516" ht="12.75">
      <c r="A516" s="8"/>
    </row>
    <row r="517" ht="12.75">
      <c r="A517" s="8"/>
    </row>
    <row r="518" ht="12.75">
      <c r="A518" s="8"/>
    </row>
    <row r="519" ht="12.75">
      <c r="A519" s="8"/>
    </row>
    <row r="520" ht="12.75">
      <c r="A520" s="8"/>
    </row>
    <row r="521" ht="12.75">
      <c r="A521" s="8"/>
    </row>
    <row r="522" ht="12.75">
      <c r="A522" s="8"/>
    </row>
    <row r="523" ht="12.75">
      <c r="A523" s="8"/>
    </row>
    <row r="524" ht="12.75">
      <c r="A524" s="8"/>
    </row>
    <row r="525" ht="12.75">
      <c r="A525" s="8"/>
    </row>
    <row r="526" ht="12.75">
      <c r="A526" s="8"/>
    </row>
    <row r="527" ht="12.75">
      <c r="A527" s="8"/>
    </row>
    <row r="528" ht="12.75">
      <c r="A528" s="8"/>
    </row>
    <row r="529" ht="12.75">
      <c r="A529" s="8"/>
    </row>
    <row r="530" ht="12.75">
      <c r="A530" s="8"/>
    </row>
    <row r="531" ht="12.75">
      <c r="A531" s="8"/>
    </row>
    <row r="532" ht="12.75">
      <c r="A532" s="8"/>
    </row>
    <row r="533" ht="12.75">
      <c r="A533" s="8"/>
    </row>
    <row r="534" ht="12.75">
      <c r="A534" s="8"/>
    </row>
    <row r="535" ht="12.75">
      <c r="A535" s="8"/>
    </row>
    <row r="536" ht="12.75">
      <c r="A536" s="8"/>
    </row>
    <row r="537" ht="12.75">
      <c r="A537" s="8"/>
    </row>
    <row r="538" ht="12.75">
      <c r="A538" s="8"/>
    </row>
    <row r="539" ht="12.75">
      <c r="A539" s="8"/>
    </row>
    <row r="540" ht="12.75">
      <c r="A540" s="8"/>
    </row>
    <row r="541" ht="12.75">
      <c r="A541" s="8"/>
    </row>
    <row r="542" ht="12.75">
      <c r="A542" s="8"/>
    </row>
    <row r="543" ht="12.75">
      <c r="A543" s="8"/>
    </row>
    <row r="544" ht="12.75">
      <c r="A544" s="8"/>
    </row>
    <row r="545" ht="12.75">
      <c r="A545" s="8"/>
    </row>
    <row r="546" ht="12.75">
      <c r="A546" s="8"/>
    </row>
    <row r="547" ht="12.75">
      <c r="A547" s="8"/>
    </row>
    <row r="548" ht="12.75">
      <c r="A548" s="8"/>
    </row>
    <row r="549" ht="12.75">
      <c r="A549" s="8"/>
    </row>
    <row r="550" ht="12.75">
      <c r="A550" s="8"/>
    </row>
    <row r="551" ht="12.75">
      <c r="A551" s="8"/>
    </row>
    <row r="552" ht="12.75">
      <c r="A552" s="8"/>
    </row>
    <row r="553" ht="12.75">
      <c r="A553" s="8"/>
    </row>
    <row r="554" ht="12.75">
      <c r="A554" s="8"/>
    </row>
    <row r="555" ht="12.75">
      <c r="A555" s="8"/>
    </row>
    <row r="556" ht="12.75">
      <c r="A556" s="8"/>
    </row>
    <row r="557" ht="12.75">
      <c r="A557" s="8"/>
    </row>
    <row r="558" ht="12.75">
      <c r="A558" s="8"/>
    </row>
    <row r="559" ht="12.75">
      <c r="A559" s="8"/>
    </row>
    <row r="560" ht="12.75">
      <c r="A560" s="8"/>
    </row>
    <row r="561" ht="12.75">
      <c r="A561" s="8"/>
    </row>
    <row r="562" ht="12.75">
      <c r="A562" s="8"/>
    </row>
    <row r="563" ht="12.75">
      <c r="A563" s="8"/>
    </row>
    <row r="564" ht="12.75">
      <c r="A564" s="8"/>
    </row>
    <row r="565" ht="12.75">
      <c r="A565" s="8"/>
    </row>
    <row r="566" ht="12.75">
      <c r="A566" s="8"/>
    </row>
    <row r="567" ht="12.75">
      <c r="A567" s="8"/>
    </row>
    <row r="568" ht="12.75">
      <c r="A568" s="8"/>
    </row>
    <row r="569" ht="12.75">
      <c r="A569" s="8"/>
    </row>
    <row r="570" ht="12.75">
      <c r="A570" s="8"/>
    </row>
    <row r="571" ht="12.75">
      <c r="A571" s="8"/>
    </row>
    <row r="572" ht="12.75">
      <c r="A572" s="8"/>
    </row>
    <row r="573" ht="12.75">
      <c r="A573" s="8"/>
    </row>
    <row r="574" ht="12.75">
      <c r="A574" s="8"/>
    </row>
    <row r="575" ht="12.75">
      <c r="A575" s="8"/>
    </row>
    <row r="576" ht="12.75">
      <c r="A576" s="8"/>
    </row>
    <row r="577" ht="12.75">
      <c r="A577" s="8"/>
    </row>
    <row r="578" ht="12.75">
      <c r="A578" s="8"/>
    </row>
    <row r="579" ht="12.75">
      <c r="A579" s="8"/>
    </row>
    <row r="580" ht="12.75">
      <c r="A580" s="8"/>
    </row>
    <row r="581" ht="12.75">
      <c r="A581" s="8"/>
    </row>
    <row r="582" ht="12.75">
      <c r="A582" s="8"/>
    </row>
    <row r="583" ht="12.75">
      <c r="A583" s="8"/>
    </row>
    <row r="584" ht="12.75">
      <c r="A584" s="8"/>
    </row>
    <row r="585" ht="12.75">
      <c r="A585" s="8"/>
    </row>
    <row r="586" ht="12.75">
      <c r="A586" s="8"/>
    </row>
    <row r="587" ht="12.75">
      <c r="A587" s="8"/>
    </row>
    <row r="588" ht="12.75">
      <c r="A588" s="8"/>
    </row>
    <row r="589" ht="12.75">
      <c r="A589" s="8"/>
    </row>
    <row r="590" ht="12.75">
      <c r="A590" s="8"/>
    </row>
    <row r="591" ht="12.75">
      <c r="A591" s="8"/>
    </row>
    <row r="592" ht="12.75">
      <c r="A592" s="8"/>
    </row>
    <row r="593" ht="12.75">
      <c r="A593" s="8"/>
    </row>
    <row r="594" ht="12.75">
      <c r="A594" s="8"/>
    </row>
    <row r="595" ht="12.75">
      <c r="A595" s="8"/>
    </row>
    <row r="596" ht="12.75">
      <c r="A596" s="8"/>
    </row>
    <row r="597" ht="12.75">
      <c r="A597" s="8"/>
    </row>
    <row r="598" ht="12.75">
      <c r="A598" s="8"/>
    </row>
    <row r="599" ht="12.75">
      <c r="A599" s="8"/>
    </row>
    <row r="600" ht="12.75">
      <c r="A600" s="8"/>
    </row>
    <row r="601" ht="12.75">
      <c r="A601" s="8"/>
    </row>
    <row r="602" ht="12.75">
      <c r="A602" s="8"/>
    </row>
    <row r="603" ht="12.75">
      <c r="A603" s="8"/>
    </row>
    <row r="604" ht="12.75">
      <c r="A604" s="8"/>
    </row>
    <row r="605" ht="12.75">
      <c r="A605" s="8"/>
    </row>
    <row r="606" ht="12.75">
      <c r="A606" s="8"/>
    </row>
    <row r="607" ht="12.75">
      <c r="A607" s="8"/>
    </row>
    <row r="608" ht="12.75">
      <c r="A608" s="8"/>
    </row>
    <row r="609" ht="12.75">
      <c r="A609" s="8"/>
    </row>
    <row r="610" ht="12.75">
      <c r="A610" s="8"/>
    </row>
    <row r="611" ht="12.75">
      <c r="A611" s="8"/>
    </row>
    <row r="612" ht="12.75">
      <c r="A612" s="8"/>
    </row>
    <row r="613" ht="12.75">
      <c r="A613" s="8"/>
    </row>
    <row r="614" ht="12.75">
      <c r="A614" s="8"/>
    </row>
    <row r="615" ht="12.75">
      <c r="A615" s="8"/>
    </row>
    <row r="616" ht="12.75">
      <c r="A616" s="8"/>
    </row>
    <row r="617" ht="12.75">
      <c r="A617" s="8"/>
    </row>
    <row r="618" ht="12.75">
      <c r="A618" s="8"/>
    </row>
    <row r="619" ht="12.75">
      <c r="A619" s="8"/>
    </row>
    <row r="620" ht="12.75">
      <c r="A620" s="8"/>
    </row>
    <row r="621" ht="12.75">
      <c r="A621" s="8"/>
    </row>
    <row r="622" ht="12.75">
      <c r="A622" s="8"/>
    </row>
    <row r="623" ht="12.75">
      <c r="A623" s="8"/>
    </row>
    <row r="624" ht="12.75">
      <c r="A624" s="8"/>
    </row>
    <row r="625" ht="12.75">
      <c r="A625" s="8"/>
    </row>
    <row r="626" ht="12.75">
      <c r="A626" s="8"/>
    </row>
    <row r="627" ht="12.75">
      <c r="A627" s="8"/>
    </row>
    <row r="628" ht="12.75">
      <c r="A628" s="8"/>
    </row>
    <row r="629" ht="12.75">
      <c r="A629" s="8"/>
    </row>
    <row r="630" ht="12.75">
      <c r="A630" s="8"/>
    </row>
    <row r="631" ht="12.75">
      <c r="A631" s="8"/>
    </row>
    <row r="632" ht="12.75">
      <c r="A632" s="8"/>
    </row>
    <row r="633" ht="12.75">
      <c r="A633" s="8"/>
    </row>
    <row r="634" ht="12.75">
      <c r="A634" s="8"/>
    </row>
    <row r="635" ht="12.75">
      <c r="A635" s="8"/>
    </row>
    <row r="636" ht="12.75">
      <c r="A636" s="8"/>
    </row>
    <row r="637" ht="12.75">
      <c r="A637" s="8"/>
    </row>
    <row r="638" ht="12.75">
      <c r="A638" s="8"/>
    </row>
    <row r="639" ht="12.75">
      <c r="A639" s="8"/>
    </row>
    <row r="640" ht="12.75">
      <c r="A640" s="8"/>
    </row>
    <row r="641" ht="12.75">
      <c r="A641" s="8"/>
    </row>
    <row r="642" ht="12.75">
      <c r="A642" s="8"/>
    </row>
    <row r="643" ht="12.75">
      <c r="A643" s="8"/>
    </row>
    <row r="644" ht="12.75">
      <c r="A644" s="8"/>
    </row>
    <row r="645" ht="12.75">
      <c r="A645" s="8"/>
    </row>
    <row r="646" ht="12.75">
      <c r="A646" s="8"/>
    </row>
    <row r="647" ht="12.75">
      <c r="A647" s="8"/>
    </row>
    <row r="648" ht="12.75">
      <c r="A648" s="8"/>
    </row>
    <row r="649" ht="12.75">
      <c r="A649" s="8"/>
    </row>
    <row r="650" ht="12.75">
      <c r="A650" s="8"/>
    </row>
    <row r="651" ht="12.75">
      <c r="A651" s="8"/>
    </row>
    <row r="652" ht="12.75">
      <c r="A652" s="8"/>
    </row>
    <row r="653" ht="12.75">
      <c r="A653" s="8"/>
    </row>
    <row r="654" ht="12.75">
      <c r="A654" s="8"/>
    </row>
    <row r="655" ht="12.75">
      <c r="A655" s="8"/>
    </row>
    <row r="656" ht="12.75">
      <c r="A656" s="8"/>
    </row>
    <row r="657" ht="12.75">
      <c r="A657" s="8"/>
    </row>
    <row r="658" ht="12.75">
      <c r="A658" s="8"/>
    </row>
    <row r="659" ht="12.75">
      <c r="A659" s="8"/>
    </row>
    <row r="660" ht="12.75">
      <c r="A660" s="8"/>
    </row>
    <row r="661" ht="12.75">
      <c r="A661" s="8"/>
    </row>
    <row r="662" ht="12.75">
      <c r="A662" s="8"/>
    </row>
    <row r="663" ht="12.75">
      <c r="A663" s="8"/>
    </row>
    <row r="664" ht="12.75">
      <c r="A664" s="8"/>
    </row>
    <row r="665" ht="12.75">
      <c r="A665" s="8"/>
    </row>
    <row r="666" ht="12.75">
      <c r="A666" s="8"/>
    </row>
    <row r="667" ht="12.75">
      <c r="A667" s="8"/>
    </row>
    <row r="668" ht="12.75">
      <c r="A668" s="8"/>
    </row>
    <row r="669" ht="12.75">
      <c r="A669" s="8"/>
    </row>
    <row r="670" ht="12.75">
      <c r="A670" s="8"/>
    </row>
    <row r="671" ht="12.75">
      <c r="A671" s="8"/>
    </row>
    <row r="672" ht="12.75">
      <c r="A672" s="8"/>
    </row>
    <row r="673" ht="12.75">
      <c r="A673" s="8"/>
    </row>
    <row r="674" ht="12.75">
      <c r="A674" s="8"/>
    </row>
    <row r="675" ht="12.75">
      <c r="A675" s="8"/>
    </row>
    <row r="676" ht="12.75">
      <c r="A676" s="8"/>
    </row>
    <row r="677" ht="12.75">
      <c r="A677" s="8"/>
    </row>
    <row r="678" ht="12.75">
      <c r="A678" s="8"/>
    </row>
    <row r="679" ht="12.75">
      <c r="A679" s="8"/>
    </row>
    <row r="680" ht="12.75">
      <c r="A680" s="8"/>
    </row>
    <row r="681" ht="12.75">
      <c r="A681" s="8"/>
    </row>
    <row r="682" ht="12.75">
      <c r="A682" s="8"/>
    </row>
    <row r="683" ht="12.75">
      <c r="A683" s="8"/>
    </row>
    <row r="684" ht="12.75">
      <c r="A684" s="8"/>
    </row>
    <row r="685" ht="12.75">
      <c r="A685" s="8"/>
    </row>
    <row r="686" ht="12.75">
      <c r="A686" s="8"/>
    </row>
    <row r="687" ht="12.75">
      <c r="A687" s="8"/>
    </row>
    <row r="688" ht="12.75">
      <c r="A688" s="8"/>
    </row>
    <row r="689" ht="12.75">
      <c r="A689" s="8"/>
    </row>
    <row r="690" ht="12.75">
      <c r="A690" s="8"/>
    </row>
    <row r="691" ht="12.75">
      <c r="A691" s="8"/>
    </row>
    <row r="692" ht="12.75">
      <c r="A692" s="8"/>
    </row>
    <row r="693" ht="12.75">
      <c r="A693" s="8"/>
    </row>
    <row r="694" ht="12.75">
      <c r="A694" s="8"/>
    </row>
    <row r="695" ht="12.75">
      <c r="A695" s="8"/>
    </row>
    <row r="696" ht="12.75">
      <c r="A696" s="8"/>
    </row>
    <row r="697" ht="12.75">
      <c r="A697" s="8"/>
    </row>
    <row r="698" ht="12.75">
      <c r="A698" s="8"/>
    </row>
    <row r="699" ht="12.75">
      <c r="A699" s="8"/>
    </row>
    <row r="700" ht="12.75">
      <c r="A700" s="8"/>
    </row>
    <row r="701" ht="12.75">
      <c r="A701" s="8"/>
    </row>
    <row r="702" ht="12.75">
      <c r="A702" s="8"/>
    </row>
    <row r="703" ht="12.75">
      <c r="A703" s="8"/>
    </row>
    <row r="704" ht="12.75">
      <c r="A704" s="8"/>
    </row>
    <row r="705" ht="12.75">
      <c r="A705" s="8"/>
    </row>
    <row r="706" ht="12.75">
      <c r="A706" s="8"/>
    </row>
    <row r="707" ht="12.75">
      <c r="A707" s="8"/>
    </row>
    <row r="708" ht="12.75">
      <c r="A708" s="8"/>
    </row>
    <row r="709" ht="12.75">
      <c r="A709" s="8"/>
    </row>
    <row r="710" ht="12.75">
      <c r="A710" s="8"/>
    </row>
    <row r="711" ht="12.75">
      <c r="A711" s="8"/>
    </row>
    <row r="712" ht="12.75">
      <c r="A712" s="8"/>
    </row>
    <row r="713" ht="12.75">
      <c r="A713" s="8"/>
    </row>
    <row r="714" ht="12.75">
      <c r="A714" s="8"/>
    </row>
    <row r="715" ht="12.75">
      <c r="A715" s="8"/>
    </row>
    <row r="716" ht="12.75">
      <c r="A716" s="8"/>
    </row>
    <row r="717" ht="12.75">
      <c r="A717" s="8"/>
    </row>
    <row r="718" ht="12.75">
      <c r="A718" s="8"/>
    </row>
    <row r="719" ht="12.75">
      <c r="A719" s="8"/>
    </row>
    <row r="720" ht="12.75">
      <c r="A720" s="8"/>
    </row>
    <row r="721" ht="12.75">
      <c r="A721" s="8"/>
    </row>
    <row r="722" ht="12.75">
      <c r="A722" s="8"/>
    </row>
    <row r="723" ht="12.75">
      <c r="A723" s="8"/>
    </row>
    <row r="724" ht="12.75">
      <c r="A724" s="8"/>
    </row>
    <row r="725" ht="12.75">
      <c r="A725" s="8"/>
    </row>
    <row r="726" ht="12.75">
      <c r="A726" s="8"/>
    </row>
    <row r="727" ht="12.75">
      <c r="A727" s="8"/>
    </row>
    <row r="728" ht="12.75">
      <c r="A728" s="8"/>
    </row>
    <row r="729" ht="12.75">
      <c r="A729" s="8"/>
    </row>
    <row r="730" ht="12.75">
      <c r="A730" s="8"/>
    </row>
    <row r="731" ht="12.75">
      <c r="A731" s="8"/>
    </row>
    <row r="732" ht="12.75">
      <c r="A732" s="8"/>
    </row>
    <row r="733" ht="12.75">
      <c r="A733" s="8"/>
    </row>
    <row r="734" ht="12.75">
      <c r="A734" s="8"/>
    </row>
    <row r="735" ht="12.75">
      <c r="A735" s="8"/>
    </row>
    <row r="736" ht="12.75">
      <c r="A736" s="8"/>
    </row>
    <row r="737" ht="12.75">
      <c r="A737" s="8"/>
    </row>
    <row r="738" ht="12.75">
      <c r="A738" s="8"/>
    </row>
    <row r="739" ht="12.75">
      <c r="A739" s="8"/>
    </row>
    <row r="740" ht="12.75">
      <c r="A740" s="8"/>
    </row>
    <row r="741" ht="12.75">
      <c r="A741" s="8"/>
    </row>
    <row r="742" ht="12.75">
      <c r="A742" s="8"/>
    </row>
    <row r="743" ht="12.75">
      <c r="A743" s="8"/>
    </row>
    <row r="744" ht="12.75">
      <c r="A744" s="8"/>
    </row>
    <row r="745" ht="12.75">
      <c r="A745" s="8"/>
    </row>
    <row r="746" ht="12.75">
      <c r="A746" s="8"/>
    </row>
    <row r="747" ht="12.75">
      <c r="A747" s="8"/>
    </row>
    <row r="748" ht="12.75">
      <c r="A748" s="8"/>
    </row>
    <row r="749" ht="12.75">
      <c r="A749" s="8"/>
    </row>
    <row r="750" ht="12.75">
      <c r="A750" s="8"/>
    </row>
    <row r="751" ht="12.75">
      <c r="A751" s="8"/>
    </row>
    <row r="752" ht="12.75">
      <c r="A752" s="8"/>
    </row>
    <row r="753" ht="12.75">
      <c r="A753" s="8"/>
    </row>
    <row r="754" ht="12.75">
      <c r="A754" s="8"/>
    </row>
    <row r="755" ht="12.75">
      <c r="A755" s="8"/>
    </row>
    <row r="756" ht="12.75">
      <c r="A756" s="8"/>
    </row>
    <row r="757" ht="12.75">
      <c r="A757" s="8"/>
    </row>
    <row r="758" ht="12.75">
      <c r="A758" s="8"/>
    </row>
    <row r="759" ht="12.75">
      <c r="A759" s="8"/>
    </row>
    <row r="760" ht="12.75">
      <c r="A760" s="8"/>
    </row>
    <row r="761" ht="12.75">
      <c r="A761" s="8"/>
    </row>
    <row r="762" ht="12.75">
      <c r="A762" s="8"/>
    </row>
    <row r="763" ht="12.75">
      <c r="A763" s="8"/>
    </row>
    <row r="764" ht="12.75">
      <c r="A764" s="8"/>
    </row>
    <row r="765" ht="12.75">
      <c r="A765" s="8"/>
    </row>
    <row r="766" ht="12.75">
      <c r="A766" s="8"/>
    </row>
    <row r="767" ht="12.75">
      <c r="A767" s="8"/>
    </row>
    <row r="768" ht="12.75">
      <c r="A768" s="8"/>
    </row>
    <row r="769" ht="12.75">
      <c r="A769" s="8"/>
    </row>
    <row r="770" ht="12.75">
      <c r="A770" s="8"/>
    </row>
    <row r="771" ht="12.75">
      <c r="A771" s="8"/>
    </row>
    <row r="772" ht="12.75">
      <c r="A772" s="8"/>
    </row>
    <row r="773" ht="12.75">
      <c r="A773" s="8"/>
    </row>
    <row r="774" ht="12.75">
      <c r="A774" s="8"/>
    </row>
    <row r="775" ht="12.75">
      <c r="A775" s="8"/>
    </row>
    <row r="776" ht="12.75">
      <c r="A776" s="8"/>
    </row>
    <row r="777" ht="12.75">
      <c r="A777" s="8"/>
    </row>
    <row r="778" ht="12.75">
      <c r="A778" s="8"/>
    </row>
    <row r="779" ht="12.75">
      <c r="A779" s="8"/>
    </row>
    <row r="780" ht="12.75">
      <c r="A780" s="8"/>
    </row>
    <row r="781" ht="12.75">
      <c r="A781" s="8"/>
    </row>
    <row r="782" ht="12.75">
      <c r="A782" s="8"/>
    </row>
    <row r="783" ht="12.75">
      <c r="A783" s="8"/>
    </row>
    <row r="784" ht="12.75">
      <c r="A784" s="8"/>
    </row>
    <row r="785" ht="12.75">
      <c r="A785" s="8"/>
    </row>
    <row r="786" ht="12.75">
      <c r="A786" s="8"/>
    </row>
    <row r="787" ht="12.75">
      <c r="A787" s="8"/>
    </row>
    <row r="788" ht="12.75">
      <c r="A788" s="8"/>
    </row>
    <row r="789" ht="12.75">
      <c r="A789" s="8"/>
    </row>
    <row r="790" ht="12.75">
      <c r="A790" s="8"/>
    </row>
    <row r="791" ht="12.75">
      <c r="A791" s="8"/>
    </row>
    <row r="792" ht="12.75">
      <c r="A792" s="8"/>
    </row>
    <row r="793" ht="12.75">
      <c r="A793" s="8"/>
    </row>
    <row r="794" ht="12.75">
      <c r="A794" s="8"/>
    </row>
    <row r="795" ht="12.75">
      <c r="A795" s="8"/>
    </row>
    <row r="796" ht="12.75">
      <c r="A796" s="8"/>
    </row>
    <row r="797" ht="12.75">
      <c r="A797" s="8"/>
    </row>
    <row r="798" ht="12.75">
      <c r="A798" s="8"/>
    </row>
    <row r="799" ht="12.75">
      <c r="A799" s="8"/>
    </row>
    <row r="800" ht="12.75">
      <c r="A800" s="8"/>
    </row>
    <row r="801" ht="12.75">
      <c r="A801" s="8"/>
    </row>
    <row r="802" ht="12.75">
      <c r="A802" s="8"/>
    </row>
    <row r="803" ht="12.75">
      <c r="A803" s="8"/>
    </row>
    <row r="804" ht="12.75">
      <c r="A804" s="8"/>
    </row>
    <row r="805" ht="12.75">
      <c r="A805" s="8"/>
    </row>
    <row r="806" ht="12.75">
      <c r="A806" s="8"/>
    </row>
    <row r="807" ht="12.75">
      <c r="A807" s="8"/>
    </row>
    <row r="808" ht="12.75">
      <c r="A808" s="8"/>
    </row>
    <row r="809" ht="12.75">
      <c r="A809" s="8"/>
    </row>
    <row r="810" ht="12.75">
      <c r="A810" s="8"/>
    </row>
    <row r="811" ht="12.75">
      <c r="A811" s="8"/>
    </row>
    <row r="812" ht="12.75">
      <c r="A812" s="8"/>
    </row>
    <row r="813" ht="12.75">
      <c r="A813" s="8"/>
    </row>
    <row r="814" ht="12.75">
      <c r="A814" s="8"/>
    </row>
    <row r="815" ht="12.75">
      <c r="A815" s="8"/>
    </row>
    <row r="816" ht="12.75">
      <c r="A816" s="8"/>
    </row>
    <row r="817" ht="12.75">
      <c r="A817" s="8"/>
    </row>
    <row r="818" ht="12.75">
      <c r="A818" s="8"/>
    </row>
    <row r="819" ht="12.75">
      <c r="A819" s="8"/>
    </row>
    <row r="820" ht="12.75">
      <c r="A820" s="8"/>
    </row>
    <row r="821" ht="12.75">
      <c r="A821" s="8"/>
    </row>
    <row r="822" ht="12.75">
      <c r="A822" s="8"/>
    </row>
    <row r="823" ht="12.75">
      <c r="A823" s="8"/>
    </row>
    <row r="824" ht="12.75">
      <c r="A824" s="8"/>
    </row>
    <row r="825" ht="12.75">
      <c r="A825" s="8"/>
    </row>
    <row r="826" ht="12.75">
      <c r="A826" s="8"/>
    </row>
    <row r="827" ht="12.75">
      <c r="A827" s="8"/>
    </row>
    <row r="828" ht="12.75">
      <c r="A828" s="8"/>
    </row>
    <row r="829" ht="12.75">
      <c r="A829" s="8"/>
    </row>
    <row r="830" ht="12.75">
      <c r="A830" s="8"/>
    </row>
    <row r="831" ht="12.75">
      <c r="A831" s="8"/>
    </row>
    <row r="832" ht="12.75">
      <c r="A832" s="8"/>
    </row>
    <row r="833" ht="12.75">
      <c r="A833" s="8"/>
    </row>
    <row r="834" ht="12.75">
      <c r="A834" s="8"/>
    </row>
    <row r="835" ht="12.75">
      <c r="A835" s="8"/>
    </row>
    <row r="836" ht="12.75">
      <c r="A836" s="8"/>
    </row>
    <row r="837" ht="12.75">
      <c r="A837" s="8"/>
    </row>
    <row r="838" ht="12.75">
      <c r="A838" s="8"/>
    </row>
    <row r="839" ht="12.75">
      <c r="A839" s="8"/>
    </row>
    <row r="840" ht="12.75">
      <c r="A840" s="8"/>
    </row>
    <row r="841" ht="12.75">
      <c r="A841" s="8"/>
    </row>
    <row r="842" ht="12.75">
      <c r="A842" s="8"/>
    </row>
    <row r="843" ht="12.75">
      <c r="A843" s="8"/>
    </row>
    <row r="844" ht="12.75">
      <c r="A844" s="8"/>
    </row>
    <row r="845" ht="12.75">
      <c r="A845" s="8"/>
    </row>
    <row r="846" ht="12.75">
      <c r="A846" s="8"/>
    </row>
    <row r="847" ht="12.75">
      <c r="A847" s="8"/>
    </row>
    <row r="848" ht="12.75">
      <c r="A848" s="8"/>
    </row>
    <row r="849" ht="12.75">
      <c r="A849" s="8"/>
    </row>
    <row r="850" ht="12.75">
      <c r="A850" s="8"/>
    </row>
    <row r="851" ht="12.75">
      <c r="A851" s="8"/>
    </row>
    <row r="852" ht="12.75">
      <c r="A852" s="8"/>
    </row>
    <row r="853" ht="12.75">
      <c r="A853" s="8"/>
    </row>
    <row r="854" ht="12.75">
      <c r="A854" s="8"/>
    </row>
    <row r="855" ht="12.75">
      <c r="A855" s="8"/>
    </row>
    <row r="856" ht="12.75">
      <c r="A856" s="8"/>
    </row>
    <row r="857" ht="12.75">
      <c r="A857" s="8"/>
    </row>
    <row r="858" ht="12.75">
      <c r="A858" s="8"/>
    </row>
    <row r="859" ht="12.75">
      <c r="A859" s="8"/>
    </row>
    <row r="860" ht="12.75">
      <c r="A860" s="8"/>
    </row>
    <row r="861" ht="12.75">
      <c r="A861" s="8"/>
    </row>
    <row r="862" ht="12.75">
      <c r="A862" s="8"/>
    </row>
    <row r="863" ht="12.75">
      <c r="A863" s="8"/>
    </row>
    <row r="864" ht="12.75">
      <c r="A864" s="8"/>
    </row>
    <row r="865" ht="12.75">
      <c r="A865" s="8"/>
    </row>
    <row r="866" ht="12.75">
      <c r="A866" s="8"/>
    </row>
    <row r="867" ht="12.75">
      <c r="A867" s="8"/>
    </row>
    <row r="868" ht="12.75">
      <c r="A868" s="8"/>
    </row>
    <row r="869" ht="12.75">
      <c r="A869" s="8"/>
    </row>
    <row r="870" ht="12.75">
      <c r="A870" s="8"/>
    </row>
    <row r="871" ht="12.75">
      <c r="A871" s="8"/>
    </row>
    <row r="872" ht="12.75">
      <c r="A872" s="8"/>
    </row>
    <row r="873" ht="12.75">
      <c r="A873" s="8"/>
    </row>
    <row r="874" ht="12.75">
      <c r="A874" s="8"/>
    </row>
    <row r="875" ht="12.75">
      <c r="A875" s="8"/>
    </row>
    <row r="876" ht="12.75">
      <c r="A876" s="8"/>
    </row>
    <row r="877" ht="12.75">
      <c r="A877" s="8"/>
    </row>
    <row r="878" ht="12.75">
      <c r="A878" s="8"/>
    </row>
    <row r="879" ht="12.75">
      <c r="A879" s="8"/>
    </row>
    <row r="880" ht="12.75">
      <c r="A880" s="8"/>
    </row>
    <row r="881" ht="12.75">
      <c r="A881" s="8"/>
    </row>
    <row r="882" ht="12.75">
      <c r="A882" s="8"/>
    </row>
    <row r="883" ht="12.75">
      <c r="A883" s="8"/>
    </row>
    <row r="884" ht="12.75">
      <c r="A884" s="8"/>
    </row>
    <row r="885" ht="12.75">
      <c r="A885" s="8"/>
    </row>
    <row r="886" ht="12.75">
      <c r="A886" s="8"/>
    </row>
    <row r="887" ht="12.75">
      <c r="A887" s="8"/>
    </row>
    <row r="888" ht="12.75">
      <c r="A888" s="8"/>
    </row>
    <row r="889" ht="12.75">
      <c r="A889" s="8"/>
    </row>
    <row r="890" ht="12.75">
      <c r="A890" s="8"/>
    </row>
    <row r="891" ht="12.75">
      <c r="A891" s="8"/>
    </row>
    <row r="892" ht="12.75">
      <c r="A892" s="8"/>
    </row>
    <row r="893" ht="12.75">
      <c r="A893" s="8"/>
    </row>
    <row r="894" ht="12.75">
      <c r="A894" s="8"/>
    </row>
    <row r="895" ht="12.75">
      <c r="A895" s="8"/>
    </row>
    <row r="896" ht="12.75">
      <c r="A896" s="8"/>
    </row>
    <row r="897" ht="12.75">
      <c r="A897" s="8"/>
    </row>
    <row r="898" ht="12.75">
      <c r="A898" s="8"/>
    </row>
    <row r="899" ht="12.75">
      <c r="A899" s="8"/>
    </row>
    <row r="900" ht="12.75">
      <c r="A900" s="8"/>
    </row>
    <row r="901" ht="12.75">
      <c r="A901" s="8"/>
    </row>
    <row r="902" ht="12.75">
      <c r="A902" s="8"/>
    </row>
    <row r="903" ht="12.75">
      <c r="A903" s="8"/>
    </row>
    <row r="904" ht="12.75">
      <c r="A904" s="8"/>
    </row>
    <row r="905" ht="12.75">
      <c r="A905" s="8"/>
    </row>
    <row r="906" ht="12.75">
      <c r="A906" s="8"/>
    </row>
    <row r="907" ht="12.75">
      <c r="A907" s="8"/>
    </row>
    <row r="908" ht="12.75">
      <c r="A908" s="8"/>
    </row>
    <row r="909" ht="12.75">
      <c r="A909" s="8"/>
    </row>
    <row r="910" ht="12.75">
      <c r="A910" s="8"/>
    </row>
    <row r="911" ht="12.75">
      <c r="A911" s="8"/>
    </row>
    <row r="912" ht="12.75">
      <c r="A912" s="8"/>
    </row>
    <row r="913" ht="12.75">
      <c r="A913" s="8"/>
    </row>
    <row r="914" ht="12.75">
      <c r="A914" s="8"/>
    </row>
    <row r="915" ht="12.75">
      <c r="A915" s="8"/>
    </row>
    <row r="916" ht="12.75">
      <c r="A916" s="8"/>
    </row>
    <row r="917" ht="12.75">
      <c r="A917" s="8"/>
    </row>
    <row r="918" ht="12.75">
      <c r="A918" s="8"/>
    </row>
    <row r="919" ht="12.75">
      <c r="A919" s="8"/>
    </row>
    <row r="920" ht="12.75">
      <c r="A920" s="8"/>
    </row>
    <row r="921" ht="12.75">
      <c r="A921" s="8"/>
    </row>
    <row r="922" ht="12.75">
      <c r="A922" s="8"/>
    </row>
    <row r="923" ht="12.75">
      <c r="A923" s="8"/>
    </row>
    <row r="924" ht="12.75">
      <c r="A924" s="8"/>
    </row>
    <row r="925" ht="12.75">
      <c r="A925" s="8"/>
    </row>
    <row r="926" ht="12.75">
      <c r="A926" s="8"/>
    </row>
    <row r="927" ht="12.75">
      <c r="A927" s="8"/>
    </row>
    <row r="928" ht="12.75">
      <c r="A928" s="8"/>
    </row>
    <row r="929" ht="12.75">
      <c r="A929" s="8"/>
    </row>
    <row r="930" ht="12.75">
      <c r="A930" s="8"/>
    </row>
    <row r="931" ht="12.75">
      <c r="A931" s="8"/>
    </row>
    <row r="932" ht="12.75">
      <c r="A932" s="8"/>
    </row>
    <row r="933" ht="12.75">
      <c r="A933" s="8"/>
    </row>
    <row r="934" ht="12.75">
      <c r="A934" s="8"/>
    </row>
    <row r="935" ht="12.75">
      <c r="A935" s="8"/>
    </row>
    <row r="936" ht="12.75">
      <c r="A936" s="8"/>
    </row>
    <row r="937" ht="12.75">
      <c r="A937" s="8"/>
    </row>
    <row r="938" ht="12.75">
      <c r="A938" s="8"/>
    </row>
    <row r="939" ht="12.75">
      <c r="A939" s="8"/>
    </row>
    <row r="940" ht="12.75">
      <c r="A940" s="8"/>
    </row>
    <row r="941" ht="12.75">
      <c r="A941" s="8"/>
    </row>
    <row r="942" ht="12.75">
      <c r="A942" s="8"/>
    </row>
    <row r="943" ht="12.75">
      <c r="A943" s="8"/>
    </row>
    <row r="944" ht="12.75">
      <c r="A944" s="8"/>
    </row>
    <row r="945" ht="12.75">
      <c r="A945" s="8"/>
    </row>
    <row r="946" ht="12.75">
      <c r="A946" s="8"/>
    </row>
    <row r="947" ht="12.75">
      <c r="A947" s="8"/>
    </row>
    <row r="948" ht="12.75">
      <c r="A948" s="8"/>
    </row>
    <row r="949" ht="12.75">
      <c r="A949" s="8"/>
    </row>
    <row r="950" ht="12.75">
      <c r="A950" s="8"/>
    </row>
    <row r="951" ht="12.75">
      <c r="A951" s="8"/>
    </row>
    <row r="952" ht="12.75">
      <c r="A952" s="8"/>
    </row>
    <row r="953" ht="12.75">
      <c r="A953" s="8"/>
    </row>
    <row r="954" ht="12.75">
      <c r="A954" s="8"/>
    </row>
    <row r="955" ht="12.75">
      <c r="A955" s="8"/>
    </row>
    <row r="956" ht="12.75">
      <c r="A956" s="8"/>
    </row>
    <row r="957" ht="12.75">
      <c r="A957" s="8"/>
    </row>
    <row r="958" ht="12.75">
      <c r="A958" s="8"/>
    </row>
    <row r="959" ht="12.75">
      <c r="A959" s="8"/>
    </row>
    <row r="960" ht="12.75">
      <c r="A960" s="8"/>
    </row>
    <row r="961" ht="12.75">
      <c r="A961" s="8"/>
    </row>
    <row r="962" ht="12.75">
      <c r="A962" s="8"/>
    </row>
    <row r="963" ht="12.75">
      <c r="A963" s="8"/>
    </row>
    <row r="964" ht="12.75">
      <c r="A964" s="8"/>
    </row>
    <row r="965" ht="12.75">
      <c r="A965" s="8"/>
    </row>
    <row r="966" ht="12.75">
      <c r="A966" s="8"/>
    </row>
    <row r="967" ht="12.75">
      <c r="A967" s="8"/>
    </row>
    <row r="968" ht="12.75">
      <c r="A968" s="8"/>
    </row>
    <row r="969" ht="12.75">
      <c r="A969" s="8"/>
    </row>
    <row r="970" ht="12.75">
      <c r="A970" s="8"/>
    </row>
    <row r="971" ht="12.75">
      <c r="A971" s="8"/>
    </row>
    <row r="972" ht="12.75">
      <c r="A972" s="8"/>
    </row>
    <row r="973" ht="12.75">
      <c r="A973" s="8"/>
    </row>
    <row r="974" ht="12.75">
      <c r="A974" s="8"/>
    </row>
    <row r="975" ht="12.75">
      <c r="A975" s="8"/>
    </row>
    <row r="976" ht="12.75">
      <c r="A976" s="8"/>
    </row>
    <row r="977" ht="12.75">
      <c r="A977" s="8"/>
    </row>
    <row r="978" ht="12.75">
      <c r="A978" s="8"/>
    </row>
    <row r="979" ht="12.75">
      <c r="A979" s="8"/>
    </row>
    <row r="980" ht="12.75">
      <c r="A980" s="8"/>
    </row>
    <row r="981" ht="12.75">
      <c r="A981" s="8"/>
    </row>
    <row r="982" ht="12.75">
      <c r="A982" s="8"/>
    </row>
    <row r="983" ht="12.75">
      <c r="A983" s="8"/>
    </row>
    <row r="984" ht="12.75">
      <c r="A984" s="8"/>
    </row>
    <row r="985" ht="12.75">
      <c r="A985" s="8"/>
    </row>
    <row r="986" ht="12.75">
      <c r="A986" s="8"/>
    </row>
    <row r="987" ht="12.75">
      <c r="A987" s="8"/>
    </row>
    <row r="988" ht="12.75">
      <c r="A988" s="8"/>
    </row>
    <row r="989" ht="12.75">
      <c r="A989" s="8"/>
    </row>
    <row r="990" ht="12.75">
      <c r="A990" s="8"/>
    </row>
    <row r="991" ht="12.75">
      <c r="A991" s="8"/>
    </row>
    <row r="992" ht="12.75">
      <c r="A992" s="8"/>
    </row>
    <row r="993" ht="12.75">
      <c r="A993" s="8"/>
    </row>
    <row r="994" ht="12.75">
      <c r="A994" s="8"/>
    </row>
    <row r="995" ht="12.75">
      <c r="A995" s="8"/>
    </row>
    <row r="996" ht="12.75">
      <c r="A996" s="8"/>
    </row>
    <row r="997" ht="12.75">
      <c r="A997" s="8"/>
    </row>
    <row r="998" ht="12.75">
      <c r="A998" s="8"/>
    </row>
    <row r="999" ht="12.75">
      <c r="A999" s="8"/>
    </row>
    <row r="1000" ht="12.75">
      <c r="A1000" s="8"/>
    </row>
    <row r="1001" ht="12.75">
      <c r="A1001" s="8"/>
    </row>
    <row r="1002" ht="12.75">
      <c r="A1002" s="8"/>
    </row>
    <row r="1003" ht="12.75">
      <c r="A1003" s="8"/>
    </row>
    <row r="1004" ht="12.75">
      <c r="A1004" s="8"/>
    </row>
    <row r="1005" ht="12.75">
      <c r="A1005" s="8"/>
    </row>
    <row r="1006" ht="12.75">
      <c r="A1006" s="8"/>
    </row>
    <row r="1007" ht="12.75">
      <c r="A1007" s="8"/>
    </row>
    <row r="1008" ht="12.75">
      <c r="A1008" s="8"/>
    </row>
    <row r="1009" ht="12.75">
      <c r="A1009" s="8"/>
    </row>
    <row r="1010" ht="12.75">
      <c r="A1010" s="8"/>
    </row>
    <row r="1011" ht="12.75">
      <c r="A1011" s="8"/>
    </row>
    <row r="1012" ht="12.75">
      <c r="A1012" s="8"/>
    </row>
    <row r="1013" ht="12.75">
      <c r="A1013" s="8"/>
    </row>
    <row r="1014" ht="12.75">
      <c r="A1014" s="8"/>
    </row>
    <row r="1015" ht="12.75">
      <c r="A1015" s="8"/>
    </row>
    <row r="1016" ht="12.75">
      <c r="A1016" s="8"/>
    </row>
    <row r="1017" ht="12.75">
      <c r="A1017" s="8"/>
    </row>
    <row r="1018" ht="12.75">
      <c r="A1018" s="8"/>
    </row>
    <row r="1019" ht="12.75">
      <c r="A1019" s="8"/>
    </row>
    <row r="1020" ht="12.75">
      <c r="A1020" s="8"/>
    </row>
    <row r="1021" ht="12.75">
      <c r="A1021" s="8"/>
    </row>
    <row r="1022" ht="12.75">
      <c r="A1022" s="8"/>
    </row>
    <row r="1023" ht="12.75">
      <c r="A1023" s="8"/>
    </row>
    <row r="1024" ht="12.75">
      <c r="A1024" s="8"/>
    </row>
    <row r="1025" ht="12.75">
      <c r="A1025" s="8"/>
    </row>
    <row r="1026" ht="12.75">
      <c r="A1026" s="8"/>
    </row>
    <row r="1027" ht="12.75">
      <c r="A1027" s="8"/>
    </row>
    <row r="1028" ht="12.75">
      <c r="A1028" s="8"/>
    </row>
    <row r="1029" ht="12.75">
      <c r="A1029" s="8"/>
    </row>
    <row r="1030" ht="12.75">
      <c r="A1030" s="8"/>
    </row>
    <row r="1031" ht="12.75">
      <c r="A1031" s="8"/>
    </row>
    <row r="1032" ht="12.75">
      <c r="A1032" s="8"/>
    </row>
    <row r="1033" ht="12.75">
      <c r="A1033" s="8"/>
    </row>
    <row r="1034" ht="12.75">
      <c r="A1034" s="8"/>
    </row>
    <row r="1035" ht="12.75">
      <c r="A1035" s="8"/>
    </row>
    <row r="1036" ht="12.75">
      <c r="A1036" s="8"/>
    </row>
    <row r="1037" ht="12.75">
      <c r="A1037" s="8"/>
    </row>
    <row r="1038" ht="12.75">
      <c r="A1038" s="8"/>
    </row>
    <row r="1039" ht="12.75">
      <c r="A1039" s="8"/>
    </row>
    <row r="1040" ht="12.75">
      <c r="A1040" s="8"/>
    </row>
    <row r="1041" ht="12.75">
      <c r="A1041" s="8"/>
    </row>
    <row r="1042" ht="12.75">
      <c r="A1042" s="8"/>
    </row>
    <row r="1043" ht="12.75">
      <c r="A1043" s="8"/>
    </row>
    <row r="1044" ht="12.75">
      <c r="A1044" s="8"/>
    </row>
    <row r="1045" ht="12.75">
      <c r="A1045" s="8"/>
    </row>
    <row r="1046" ht="12.75">
      <c r="A1046" s="8"/>
    </row>
    <row r="1047" ht="12.75">
      <c r="A1047" s="8"/>
    </row>
    <row r="1048" ht="12.75">
      <c r="A1048" s="8"/>
    </row>
    <row r="1049" ht="12.75">
      <c r="A1049" s="8"/>
    </row>
    <row r="1050" ht="12.75">
      <c r="A1050" s="8"/>
    </row>
    <row r="1051" ht="12.75">
      <c r="A1051" s="8"/>
    </row>
    <row r="1052" ht="12.75">
      <c r="A1052" s="8"/>
    </row>
    <row r="1053" ht="12.75">
      <c r="A1053" s="8"/>
    </row>
    <row r="1054" ht="12.75">
      <c r="A1054" s="8"/>
    </row>
    <row r="1055" ht="12.75">
      <c r="A1055" s="8"/>
    </row>
    <row r="1056" ht="12.75">
      <c r="A1056" s="8"/>
    </row>
    <row r="1057" ht="12.75">
      <c r="A1057" s="8"/>
    </row>
    <row r="1058" ht="12.75">
      <c r="A1058" s="8"/>
    </row>
    <row r="1059" ht="12.75">
      <c r="A1059" s="8"/>
    </row>
    <row r="1060" ht="12.75">
      <c r="A1060" s="8"/>
    </row>
    <row r="1061" ht="12.75">
      <c r="A1061" s="8"/>
    </row>
    <row r="1062" ht="12.75">
      <c r="A1062" s="8"/>
    </row>
    <row r="1063" ht="12.75">
      <c r="A1063" s="8"/>
    </row>
    <row r="1064" ht="12.75">
      <c r="A1064" s="8"/>
    </row>
    <row r="1065" ht="12.75">
      <c r="A1065" s="8"/>
    </row>
    <row r="1066" ht="12.75">
      <c r="A1066" s="8"/>
    </row>
    <row r="1067" ht="12.75">
      <c r="A1067" s="8"/>
    </row>
    <row r="1068" ht="12.75">
      <c r="A1068" s="8"/>
    </row>
    <row r="1069" ht="12.75">
      <c r="A1069" s="8"/>
    </row>
    <row r="1070" ht="12.75">
      <c r="A1070" s="8"/>
    </row>
    <row r="1071" ht="12.75">
      <c r="A1071" s="8"/>
    </row>
    <row r="1072" ht="12.75">
      <c r="A1072" s="8"/>
    </row>
    <row r="1073" ht="12.75">
      <c r="A1073" s="8"/>
    </row>
    <row r="1074" ht="12.75">
      <c r="A1074" s="8"/>
    </row>
    <row r="1075" ht="12.75">
      <c r="A1075" s="8"/>
    </row>
    <row r="1076" ht="12.75">
      <c r="A1076" s="8"/>
    </row>
    <row r="1077" ht="12.75">
      <c r="A1077" s="8"/>
    </row>
    <row r="1078" ht="12.75">
      <c r="A1078" s="8"/>
    </row>
    <row r="1079" ht="12.75">
      <c r="A1079" s="8"/>
    </row>
    <row r="1080" ht="12.75">
      <c r="A1080" s="8"/>
    </row>
    <row r="1081" ht="12.75">
      <c r="A1081" s="8"/>
    </row>
    <row r="1082" ht="12.75">
      <c r="A1082" s="8"/>
    </row>
    <row r="1083" ht="12.75">
      <c r="A1083" s="8"/>
    </row>
    <row r="1084" ht="12.75">
      <c r="A1084" s="8"/>
    </row>
    <row r="1085" ht="12.75">
      <c r="A1085" s="8"/>
    </row>
    <row r="1086" ht="12.75">
      <c r="A1086" s="8"/>
    </row>
    <row r="1087" ht="12.75">
      <c r="A1087" s="8"/>
    </row>
    <row r="1088" ht="12.75">
      <c r="A1088" s="8"/>
    </row>
    <row r="1089" ht="12.75">
      <c r="A1089" s="8"/>
    </row>
    <row r="1090" ht="12.75">
      <c r="A1090" s="8"/>
    </row>
    <row r="1091" ht="12.75">
      <c r="A1091" s="8"/>
    </row>
    <row r="1092" ht="12.75">
      <c r="A1092" s="8"/>
    </row>
    <row r="1093" ht="12.75">
      <c r="A1093" s="8"/>
    </row>
    <row r="1094" ht="12.75">
      <c r="A1094" s="8"/>
    </row>
    <row r="1095" ht="12.75">
      <c r="A1095" s="8"/>
    </row>
    <row r="1096" ht="12.75">
      <c r="A1096" s="8"/>
    </row>
    <row r="1097" ht="12.75">
      <c r="A1097" s="8"/>
    </row>
    <row r="1098" ht="12.75">
      <c r="A1098" s="8"/>
    </row>
    <row r="1099" ht="12.75">
      <c r="A1099" s="8"/>
    </row>
    <row r="1100" ht="12.75">
      <c r="A1100" s="8"/>
    </row>
    <row r="1101" ht="12.75">
      <c r="A1101" s="8"/>
    </row>
    <row r="1102" ht="12.75">
      <c r="A1102" s="8"/>
    </row>
    <row r="1103" ht="12.75">
      <c r="A1103" s="8"/>
    </row>
    <row r="1104" ht="12.75">
      <c r="A1104" s="8"/>
    </row>
    <row r="1105" ht="12.75">
      <c r="A1105" s="8"/>
    </row>
    <row r="1106" ht="12.75">
      <c r="A1106" s="8"/>
    </row>
    <row r="1107" ht="12.75">
      <c r="A1107" s="8"/>
    </row>
    <row r="1108" ht="12.75">
      <c r="A1108" s="8"/>
    </row>
    <row r="1109" ht="12.75">
      <c r="A1109" s="8"/>
    </row>
    <row r="1110" ht="12.75">
      <c r="A1110" s="8"/>
    </row>
    <row r="1111" ht="12.75">
      <c r="A1111" s="8"/>
    </row>
    <row r="1112" ht="12.75">
      <c r="A1112" s="8"/>
    </row>
    <row r="1113" ht="12.75">
      <c r="A1113" s="8"/>
    </row>
    <row r="1114" ht="12.75">
      <c r="A1114" s="8"/>
    </row>
    <row r="1115" ht="12.75">
      <c r="A1115" s="8"/>
    </row>
    <row r="1116" ht="12.75">
      <c r="A1116" s="8"/>
    </row>
    <row r="1117" ht="12.75">
      <c r="A1117" s="8"/>
    </row>
    <row r="1118" ht="12.75">
      <c r="A1118" s="8"/>
    </row>
    <row r="1119" ht="12.75">
      <c r="A1119" s="8"/>
    </row>
    <row r="1120" ht="12.75">
      <c r="A1120" s="8"/>
    </row>
    <row r="1121" ht="12.75">
      <c r="A1121" s="8"/>
    </row>
    <row r="1122" ht="12.75">
      <c r="A1122" s="8"/>
    </row>
    <row r="1123" ht="12.75">
      <c r="A1123" s="8"/>
    </row>
    <row r="1124" ht="12.75">
      <c r="A1124" s="8"/>
    </row>
    <row r="1125" ht="12.75">
      <c r="A1125" s="8"/>
    </row>
    <row r="1126" ht="12.75">
      <c r="A1126" s="8"/>
    </row>
    <row r="1127" ht="12.75">
      <c r="A1127" s="8"/>
    </row>
    <row r="1128" ht="12.75">
      <c r="A1128" s="8"/>
    </row>
    <row r="1129" ht="12.75">
      <c r="A1129" s="8"/>
    </row>
    <row r="1130" ht="12.75">
      <c r="A1130" s="8"/>
    </row>
    <row r="1131" ht="12.75">
      <c r="A1131" s="8"/>
    </row>
    <row r="1132" ht="12.75">
      <c r="A1132" s="8"/>
    </row>
    <row r="1133" ht="12.75">
      <c r="A1133" s="8"/>
    </row>
    <row r="1134" ht="12.75">
      <c r="A1134" s="8"/>
    </row>
    <row r="1135" ht="12.75">
      <c r="A1135" s="8"/>
    </row>
    <row r="1136" ht="12.75">
      <c r="A1136" s="8"/>
    </row>
    <row r="1137" ht="12.75">
      <c r="A1137" s="8"/>
    </row>
    <row r="1138" ht="12.75">
      <c r="A1138" s="8"/>
    </row>
    <row r="1139" ht="12.75">
      <c r="A1139" s="8"/>
    </row>
    <row r="1140" ht="12.75">
      <c r="A1140" s="8"/>
    </row>
    <row r="1141" ht="12.75">
      <c r="A1141" s="8"/>
    </row>
    <row r="1142" ht="12.75">
      <c r="A1142" s="8"/>
    </row>
    <row r="1143" ht="12.75">
      <c r="A1143" s="8"/>
    </row>
    <row r="1144" ht="12.75">
      <c r="A1144" s="8"/>
    </row>
    <row r="1145" ht="12.75">
      <c r="A1145" s="8"/>
    </row>
    <row r="1146" ht="12.75">
      <c r="A1146" s="8"/>
    </row>
    <row r="1147" ht="12.75">
      <c r="A1147" s="8"/>
    </row>
    <row r="1148" ht="12.75">
      <c r="A1148" s="8"/>
    </row>
    <row r="1149" ht="12.75">
      <c r="A1149" s="8"/>
    </row>
    <row r="1150" ht="12.75">
      <c r="A1150" s="8"/>
    </row>
    <row r="1151" ht="12.75">
      <c r="A1151" s="8"/>
    </row>
    <row r="1152" ht="12.75">
      <c r="A1152" s="8"/>
    </row>
    <row r="1153" ht="12.75">
      <c r="A1153" s="8"/>
    </row>
    <row r="1154" ht="12.75">
      <c r="A1154" s="8"/>
    </row>
    <row r="1155" ht="12.75">
      <c r="A1155" s="8"/>
    </row>
    <row r="1156" ht="12.75">
      <c r="A1156" s="8"/>
    </row>
    <row r="1157" ht="12.75">
      <c r="A1157" s="8"/>
    </row>
    <row r="1158" ht="12.75">
      <c r="A1158" s="8"/>
    </row>
    <row r="1159" ht="12.75">
      <c r="A1159" s="8"/>
    </row>
    <row r="1160" ht="12.75">
      <c r="A1160" s="8"/>
    </row>
    <row r="1161" ht="12.75">
      <c r="A1161" s="8"/>
    </row>
    <row r="1162" ht="12.75">
      <c r="A1162" s="8"/>
    </row>
    <row r="1163" ht="12.75">
      <c r="A1163" s="8"/>
    </row>
    <row r="1164" ht="12.75">
      <c r="A1164" s="8"/>
    </row>
    <row r="1165" ht="12.75">
      <c r="A1165" s="8"/>
    </row>
    <row r="1166" ht="12.75">
      <c r="A1166" s="8"/>
    </row>
    <row r="1167" ht="12.75">
      <c r="A1167" s="8"/>
    </row>
    <row r="1168" ht="12.75">
      <c r="A1168" s="8"/>
    </row>
    <row r="1169" ht="12.75">
      <c r="A1169" s="8"/>
    </row>
    <row r="1170" ht="12.75">
      <c r="A1170" s="8"/>
    </row>
    <row r="1171" ht="12.75">
      <c r="A1171" s="8"/>
    </row>
    <row r="1172" ht="12.75">
      <c r="A1172" s="8"/>
    </row>
    <row r="1173" ht="12.75">
      <c r="A1173" s="8"/>
    </row>
    <row r="1174" ht="12.75">
      <c r="A1174" s="8"/>
    </row>
    <row r="1175" ht="12.75">
      <c r="A1175" s="8"/>
    </row>
    <row r="1176" ht="12.75">
      <c r="A1176" s="8"/>
    </row>
    <row r="1177" ht="12.75">
      <c r="A1177" s="8"/>
    </row>
    <row r="1178" ht="12.75">
      <c r="A1178" s="8"/>
    </row>
    <row r="1179" ht="12.75">
      <c r="A1179" s="8"/>
    </row>
    <row r="1180" ht="12.75">
      <c r="A1180" s="8"/>
    </row>
    <row r="1181" ht="12.75">
      <c r="A1181" s="8"/>
    </row>
    <row r="1182" ht="12.75">
      <c r="A1182" s="8"/>
    </row>
    <row r="1183" ht="12.75">
      <c r="A1183" s="8"/>
    </row>
    <row r="1184" ht="12.75">
      <c r="A1184" s="8"/>
    </row>
    <row r="1185" ht="12.75">
      <c r="A1185" s="8"/>
    </row>
    <row r="1186" ht="12.75">
      <c r="A1186" s="8"/>
    </row>
    <row r="1187" ht="12.75">
      <c r="A1187" s="8"/>
    </row>
    <row r="1188" ht="12.75">
      <c r="A1188" s="8"/>
    </row>
    <row r="1189" ht="12.75">
      <c r="A1189" s="8"/>
    </row>
    <row r="1190" ht="12.75">
      <c r="A1190" s="8"/>
    </row>
    <row r="1191" ht="12.75">
      <c r="A1191" s="8"/>
    </row>
    <row r="1192" ht="12.75">
      <c r="A1192" s="8"/>
    </row>
    <row r="1193" ht="12.75">
      <c r="A1193" s="8"/>
    </row>
    <row r="1194" ht="12.75">
      <c r="A1194" s="8"/>
    </row>
    <row r="1195" ht="12.75">
      <c r="A1195" s="8"/>
    </row>
    <row r="1196" ht="12.75">
      <c r="A1196" s="8"/>
    </row>
    <row r="1197" ht="12.75">
      <c r="A1197" s="8"/>
    </row>
    <row r="1198" ht="12.75">
      <c r="A1198" s="8"/>
    </row>
    <row r="1199" ht="12.75">
      <c r="A1199" s="8"/>
    </row>
    <row r="1200" ht="12.75">
      <c r="A1200" s="8"/>
    </row>
    <row r="1201" ht="12.75">
      <c r="A1201" s="8"/>
    </row>
    <row r="1202" ht="12.75">
      <c r="A1202" s="8"/>
    </row>
    <row r="1203" ht="12.75">
      <c r="A1203" s="8"/>
    </row>
    <row r="1204" ht="12.75">
      <c r="A1204" s="8"/>
    </row>
    <row r="1205" ht="12.75">
      <c r="A1205" s="8"/>
    </row>
    <row r="1206" ht="12.75">
      <c r="A1206" s="8"/>
    </row>
    <row r="1207" ht="12.75">
      <c r="A1207" s="8"/>
    </row>
    <row r="1208" ht="12.75">
      <c r="A1208" s="8"/>
    </row>
    <row r="1209" ht="12.75">
      <c r="A1209" s="8"/>
    </row>
    <row r="1210" ht="12.75">
      <c r="A1210" s="8"/>
    </row>
    <row r="1211" ht="12.75">
      <c r="A1211" s="8"/>
    </row>
    <row r="1212" ht="12.75">
      <c r="A1212" s="8"/>
    </row>
    <row r="1213" ht="12.75">
      <c r="A1213" s="8"/>
    </row>
    <row r="1214" ht="12.75">
      <c r="A1214" s="8"/>
    </row>
    <row r="1215" ht="12.75">
      <c r="A1215" s="8"/>
    </row>
    <row r="1216" ht="12.75">
      <c r="A1216" s="8"/>
    </row>
    <row r="1217" ht="12.75">
      <c r="A1217" s="8"/>
    </row>
    <row r="1218" ht="12.75">
      <c r="A1218" s="8"/>
    </row>
    <row r="1219" ht="12.75">
      <c r="A1219" s="8"/>
    </row>
    <row r="1220" ht="12.75">
      <c r="A1220" s="8"/>
    </row>
    <row r="1221" ht="12.75">
      <c r="A1221" s="8"/>
    </row>
    <row r="1222" ht="12.75">
      <c r="A1222" s="8"/>
    </row>
    <row r="1223" ht="12.75">
      <c r="A1223" s="8"/>
    </row>
    <row r="1224" ht="12.75">
      <c r="A1224" s="8"/>
    </row>
    <row r="1225" ht="12.75">
      <c r="A1225" s="8"/>
    </row>
    <row r="1226" ht="12.75">
      <c r="A1226" s="8"/>
    </row>
    <row r="1227" ht="12.75">
      <c r="A1227" s="8"/>
    </row>
    <row r="1228" ht="12.75">
      <c r="A1228" s="8"/>
    </row>
    <row r="1229" ht="12.75">
      <c r="A1229" s="8"/>
    </row>
    <row r="1230" ht="12.75">
      <c r="A1230" s="8"/>
    </row>
    <row r="1231" ht="12.75">
      <c r="A1231" s="8"/>
    </row>
    <row r="1232" ht="12.75">
      <c r="A1232" s="8"/>
    </row>
    <row r="1233" ht="12.75">
      <c r="A1233" s="8"/>
    </row>
    <row r="1234" ht="12.75">
      <c r="A1234" s="8"/>
    </row>
    <row r="1235" ht="12.75">
      <c r="A1235" s="8"/>
    </row>
    <row r="1236" ht="12.75">
      <c r="A1236" s="8"/>
    </row>
    <row r="1237" ht="12.75">
      <c r="A1237" s="8"/>
    </row>
    <row r="1238" ht="12.75">
      <c r="A1238" s="8"/>
    </row>
    <row r="1239" ht="12.75">
      <c r="A1239" s="8"/>
    </row>
    <row r="1240" ht="12.75">
      <c r="A1240" s="8"/>
    </row>
    <row r="1241" ht="12.75">
      <c r="A1241" s="8"/>
    </row>
    <row r="1242" ht="12.75">
      <c r="A1242" s="8"/>
    </row>
    <row r="1243" ht="12.75">
      <c r="A1243" s="8"/>
    </row>
    <row r="1244" ht="12.75">
      <c r="A1244" s="8"/>
    </row>
    <row r="1245" ht="12.75">
      <c r="A1245" s="8"/>
    </row>
    <row r="1246" ht="12.75">
      <c r="A1246" s="8"/>
    </row>
    <row r="1247" ht="12.75">
      <c r="A1247" s="8"/>
    </row>
    <row r="1248" ht="12.75">
      <c r="A1248" s="8"/>
    </row>
    <row r="1249" ht="12.75">
      <c r="A1249" s="8"/>
    </row>
    <row r="1250" ht="12.75">
      <c r="A1250" s="8"/>
    </row>
    <row r="1251" ht="12.75">
      <c r="A1251" s="8"/>
    </row>
    <row r="1252" ht="12.75">
      <c r="A1252" s="8"/>
    </row>
    <row r="1253" ht="12.75">
      <c r="A1253" s="8"/>
    </row>
    <row r="1254" ht="12.75">
      <c r="A1254" s="8"/>
    </row>
    <row r="1255" ht="12.75">
      <c r="A1255" s="8"/>
    </row>
    <row r="1256" ht="12.75">
      <c r="A1256" s="8"/>
    </row>
    <row r="1257" ht="12.75">
      <c r="A1257" s="8"/>
    </row>
    <row r="1258" ht="12.75">
      <c r="A1258" s="8"/>
    </row>
    <row r="1259" ht="12.75">
      <c r="A1259" s="8"/>
    </row>
    <row r="1260" ht="12.75">
      <c r="A1260" s="8"/>
    </row>
    <row r="1261" ht="12.75">
      <c r="A1261" s="8"/>
    </row>
    <row r="1262" ht="12.75">
      <c r="A1262" s="8"/>
    </row>
    <row r="1263" ht="12.75">
      <c r="A1263" s="8"/>
    </row>
    <row r="1264" ht="12.75">
      <c r="A1264" s="8"/>
    </row>
    <row r="1265" ht="12.75">
      <c r="A1265" s="8"/>
    </row>
    <row r="1266" ht="12.75">
      <c r="A1266" s="8"/>
    </row>
    <row r="1267" ht="12.75">
      <c r="A1267" s="8"/>
    </row>
    <row r="1268" ht="12.75">
      <c r="A1268" s="8"/>
    </row>
    <row r="1269" ht="12.75">
      <c r="A1269" s="8"/>
    </row>
    <row r="1270" ht="12.75">
      <c r="A1270" s="8"/>
    </row>
    <row r="1271" ht="12.75">
      <c r="A1271" s="8"/>
    </row>
    <row r="1272" ht="12.75">
      <c r="A1272" s="8"/>
    </row>
    <row r="1273" ht="12.75">
      <c r="A1273" s="8"/>
    </row>
    <row r="1274" ht="12.75">
      <c r="A1274" s="8"/>
    </row>
    <row r="1275" ht="12.75">
      <c r="A1275" s="8"/>
    </row>
    <row r="1276" ht="12.75">
      <c r="A1276" s="8"/>
    </row>
    <row r="1277" ht="12.75">
      <c r="A1277" s="8"/>
    </row>
    <row r="1278" ht="12.75">
      <c r="A1278" s="8"/>
    </row>
    <row r="1279" ht="12.75">
      <c r="A1279" s="8"/>
    </row>
    <row r="1280" ht="12.75">
      <c r="A1280" s="8"/>
    </row>
    <row r="1281" ht="12.75">
      <c r="A1281" s="8"/>
    </row>
    <row r="1282" ht="12.75">
      <c r="A1282" s="8"/>
    </row>
    <row r="1283" ht="12.75">
      <c r="A1283" s="8"/>
    </row>
    <row r="1284" ht="12.75">
      <c r="A1284" s="8"/>
    </row>
    <row r="1285" ht="12.75">
      <c r="A1285" s="8"/>
    </row>
    <row r="1286" ht="12.75">
      <c r="A1286" s="8"/>
    </row>
    <row r="1287" ht="12.75">
      <c r="A1287" s="8"/>
    </row>
    <row r="1288" ht="12.75">
      <c r="A1288" s="8"/>
    </row>
    <row r="1289" ht="12.75">
      <c r="A1289" s="8"/>
    </row>
    <row r="1290" ht="12.75">
      <c r="A1290" s="8"/>
    </row>
    <row r="1291" ht="12.75">
      <c r="A1291" s="8"/>
    </row>
    <row r="1292" ht="12.75">
      <c r="A1292" s="8"/>
    </row>
    <row r="1293" ht="12.75">
      <c r="A1293" s="8"/>
    </row>
    <row r="1294" ht="12.75">
      <c r="A1294" s="8"/>
    </row>
    <row r="1295" ht="12.75">
      <c r="A1295" s="8"/>
    </row>
    <row r="1296" ht="12.75">
      <c r="A1296" s="8"/>
    </row>
    <row r="1297" ht="12.75">
      <c r="A1297" s="8"/>
    </row>
    <row r="1298" ht="12.75">
      <c r="A1298" s="8"/>
    </row>
    <row r="1299" ht="12.75">
      <c r="A1299" s="8"/>
    </row>
    <row r="1300" ht="12.75">
      <c r="A1300" s="8"/>
    </row>
    <row r="1301" ht="12.75">
      <c r="A1301" s="8"/>
    </row>
    <row r="1302" ht="12.75">
      <c r="A1302" s="8"/>
    </row>
    <row r="1303" ht="12.75">
      <c r="A1303" s="8"/>
    </row>
    <row r="1304" ht="12.75">
      <c r="A1304" s="8"/>
    </row>
    <row r="1305" ht="12.75">
      <c r="A1305" s="8"/>
    </row>
    <row r="1306" ht="12.75">
      <c r="A1306" s="8"/>
    </row>
    <row r="1307" ht="12.75">
      <c r="A1307" s="8"/>
    </row>
    <row r="1308" ht="12.75">
      <c r="A1308" s="8"/>
    </row>
    <row r="1309" ht="12.75">
      <c r="A1309" s="8"/>
    </row>
    <row r="1310" ht="12.75">
      <c r="A1310" s="8"/>
    </row>
    <row r="1311" ht="12.75">
      <c r="A1311" s="8"/>
    </row>
    <row r="1312" ht="12.75">
      <c r="A1312" s="8"/>
    </row>
    <row r="1313" ht="12.75">
      <c r="A1313" s="8"/>
    </row>
    <row r="1314" ht="12.75">
      <c r="A1314" s="8"/>
    </row>
    <row r="1315" ht="12.75">
      <c r="A1315" s="8"/>
    </row>
    <row r="1316" ht="12.75">
      <c r="A1316" s="8"/>
    </row>
    <row r="1317" ht="12.75">
      <c r="A1317" s="8"/>
    </row>
    <row r="1318" ht="12.75">
      <c r="A1318" s="8"/>
    </row>
    <row r="1319" ht="12.75">
      <c r="A1319" s="8"/>
    </row>
    <row r="1320" ht="12.75">
      <c r="A1320" s="8"/>
    </row>
    <row r="1321" ht="12.75">
      <c r="A1321" s="8"/>
    </row>
    <row r="1322" ht="12.75">
      <c r="A1322" s="8"/>
    </row>
    <row r="1323" ht="12.75">
      <c r="A1323" s="8"/>
    </row>
    <row r="1324" ht="12.75">
      <c r="A1324" s="8"/>
    </row>
    <row r="1325" ht="12.75">
      <c r="A1325" s="8"/>
    </row>
    <row r="1326" ht="12.75">
      <c r="A1326" s="8"/>
    </row>
    <row r="1327" ht="12.75">
      <c r="A1327" s="8"/>
    </row>
    <row r="1328" ht="12.75">
      <c r="A1328" s="8"/>
    </row>
    <row r="1329" ht="12.75">
      <c r="A1329" s="8"/>
    </row>
    <row r="1330" ht="12.75">
      <c r="A1330" s="8"/>
    </row>
    <row r="1331" ht="12.75">
      <c r="A1331" s="8"/>
    </row>
    <row r="1332" ht="12.75">
      <c r="A1332" s="8"/>
    </row>
    <row r="1333" ht="12.75">
      <c r="A1333" s="8"/>
    </row>
    <row r="1334" ht="12.75">
      <c r="A1334" s="8"/>
    </row>
    <row r="1335" ht="12.75">
      <c r="A1335" s="8"/>
    </row>
    <row r="1336" ht="12.75">
      <c r="A1336" s="8"/>
    </row>
    <row r="1337" ht="12.75">
      <c r="A1337" s="8"/>
    </row>
    <row r="1338" ht="12.75">
      <c r="A1338" s="8"/>
    </row>
    <row r="1339" ht="12.75">
      <c r="A1339" s="8"/>
    </row>
    <row r="1340" ht="12.75">
      <c r="A1340" s="8"/>
    </row>
    <row r="1341" ht="12.75">
      <c r="A1341" s="8"/>
    </row>
    <row r="1342" ht="12.75">
      <c r="A1342" s="8"/>
    </row>
    <row r="1343" ht="12.75">
      <c r="A1343" s="8"/>
    </row>
    <row r="1344" ht="12.75">
      <c r="A1344" s="8"/>
    </row>
    <row r="1345" ht="12.75">
      <c r="A1345" s="8"/>
    </row>
    <row r="1346" ht="12.75">
      <c r="A1346" s="8"/>
    </row>
    <row r="1347" ht="12.75">
      <c r="A1347" s="8"/>
    </row>
    <row r="1348" ht="12.75">
      <c r="A1348" s="8"/>
    </row>
    <row r="1349" ht="12.75">
      <c r="A1349" s="8"/>
    </row>
    <row r="1350" ht="12.75">
      <c r="A1350" s="8"/>
    </row>
    <row r="1351" ht="12.75">
      <c r="A1351" s="8"/>
    </row>
    <row r="1352" ht="12.75">
      <c r="A1352" s="8"/>
    </row>
    <row r="1353" ht="12.75">
      <c r="A1353" s="8"/>
    </row>
    <row r="1354" ht="12.75">
      <c r="A1354" s="8"/>
    </row>
    <row r="1355" ht="12.75">
      <c r="A1355" s="8"/>
    </row>
    <row r="1356" ht="12.75">
      <c r="A1356" s="8"/>
    </row>
    <row r="1357" ht="12.75">
      <c r="A1357" s="8"/>
    </row>
    <row r="1358" ht="12.75">
      <c r="A1358" s="8"/>
    </row>
    <row r="1359" ht="12.75">
      <c r="A1359" s="8"/>
    </row>
    <row r="1360" ht="12.75">
      <c r="A1360" s="8"/>
    </row>
    <row r="1361" ht="12.75">
      <c r="A1361" s="8"/>
    </row>
    <row r="1362" ht="12.75">
      <c r="A1362" s="8"/>
    </row>
    <row r="1363" ht="12.75">
      <c r="A1363" s="8"/>
    </row>
    <row r="1364" ht="12.75">
      <c r="A1364" s="8"/>
    </row>
    <row r="1365" ht="12.75">
      <c r="A1365" s="8"/>
    </row>
    <row r="1366" ht="12.75">
      <c r="A1366" s="8"/>
    </row>
    <row r="1367" ht="12.75">
      <c r="A1367" s="8"/>
    </row>
    <row r="1368" ht="12.75">
      <c r="A1368" s="8"/>
    </row>
    <row r="1369" ht="12.75">
      <c r="A1369" s="8"/>
    </row>
    <row r="1370" ht="12.75">
      <c r="A1370" s="8"/>
    </row>
    <row r="1371" ht="12.75">
      <c r="A1371" s="8"/>
    </row>
    <row r="1372" ht="12.75">
      <c r="A1372" s="8"/>
    </row>
    <row r="1373" ht="12.75">
      <c r="A1373" s="8"/>
    </row>
    <row r="1374" ht="12.75">
      <c r="A1374" s="8"/>
    </row>
    <row r="1375" ht="12.75">
      <c r="A1375" s="8"/>
    </row>
    <row r="1376" ht="12.75">
      <c r="A1376" s="8"/>
    </row>
    <row r="1377" ht="12.75">
      <c r="A1377" s="8"/>
    </row>
    <row r="1378" ht="12.75">
      <c r="A1378" s="8"/>
    </row>
    <row r="1379" ht="12.75">
      <c r="A1379" s="8"/>
    </row>
    <row r="1380" ht="12.75">
      <c r="A1380" s="8"/>
    </row>
    <row r="1381" ht="12.75">
      <c r="A1381" s="8"/>
    </row>
    <row r="1382" ht="12.75">
      <c r="A1382" s="8"/>
    </row>
    <row r="1383" ht="12.75">
      <c r="A1383" s="8"/>
    </row>
    <row r="1384" ht="12.75">
      <c r="A1384" s="8"/>
    </row>
    <row r="1385" ht="12.75">
      <c r="A1385" s="8"/>
    </row>
    <row r="1386" ht="12.75">
      <c r="A1386" s="8"/>
    </row>
    <row r="1387" ht="12.75">
      <c r="A1387" s="8"/>
    </row>
    <row r="1388" ht="12.75">
      <c r="A1388" s="8"/>
    </row>
    <row r="1389" ht="12.75">
      <c r="A1389" s="8"/>
    </row>
    <row r="1390" ht="12.75">
      <c r="A1390" s="8"/>
    </row>
    <row r="1391" ht="12.75">
      <c r="A1391" s="8"/>
    </row>
    <row r="1392" ht="12.75">
      <c r="A1392" s="8"/>
    </row>
    <row r="1393" ht="12.75">
      <c r="A1393" s="8"/>
    </row>
    <row r="1394" ht="12.75">
      <c r="A1394" s="8"/>
    </row>
    <row r="1395" ht="12.75">
      <c r="A1395" s="8"/>
    </row>
    <row r="1396" ht="12.75">
      <c r="A1396" s="8"/>
    </row>
    <row r="1397" ht="12.75">
      <c r="A1397" s="8"/>
    </row>
    <row r="1398" ht="12.75">
      <c r="A1398" s="8"/>
    </row>
    <row r="1399" ht="12.75">
      <c r="A1399" s="8"/>
    </row>
    <row r="1400" ht="12.75">
      <c r="A1400" s="8"/>
    </row>
    <row r="1401" ht="12.75">
      <c r="A1401" s="8"/>
    </row>
    <row r="1402" ht="12.75">
      <c r="A1402" s="8"/>
    </row>
    <row r="1403" ht="12.75">
      <c r="A1403" s="8"/>
    </row>
    <row r="1404" ht="12.75">
      <c r="A1404" s="8"/>
    </row>
    <row r="1405" ht="12.75">
      <c r="A1405" s="8"/>
    </row>
    <row r="1406" ht="12.75">
      <c r="A1406" s="8"/>
    </row>
    <row r="1407" ht="12.75">
      <c r="A1407" s="8"/>
    </row>
    <row r="1408" ht="12.75">
      <c r="A1408" s="8"/>
    </row>
    <row r="1409" ht="12.75">
      <c r="A1409" s="8"/>
    </row>
    <row r="1410" ht="12.75">
      <c r="A1410" s="8"/>
    </row>
    <row r="1411" ht="12.75">
      <c r="A1411" s="8"/>
    </row>
    <row r="1412" ht="12.75">
      <c r="A1412" s="8"/>
    </row>
    <row r="1413" ht="12.75">
      <c r="A1413" s="8"/>
    </row>
    <row r="1414" ht="12.75">
      <c r="A1414" s="8"/>
    </row>
    <row r="1415" ht="12.75">
      <c r="A1415" s="8"/>
    </row>
    <row r="1416" ht="12.75">
      <c r="A1416" s="8"/>
    </row>
    <row r="1417" ht="12.75">
      <c r="A1417" s="8"/>
    </row>
    <row r="1418" ht="12.75">
      <c r="A1418" s="8"/>
    </row>
    <row r="1419" ht="12.75">
      <c r="A1419" s="8"/>
    </row>
    <row r="1420" ht="12.75">
      <c r="A1420" s="8"/>
    </row>
    <row r="1421" ht="12.75">
      <c r="A1421" s="8"/>
    </row>
    <row r="1422" ht="12.75">
      <c r="A1422" s="8"/>
    </row>
    <row r="1423" ht="12.75">
      <c r="A1423" s="8"/>
    </row>
    <row r="1424" ht="12.75">
      <c r="A1424" s="8"/>
    </row>
    <row r="1425" ht="12.75">
      <c r="A1425" s="8"/>
    </row>
    <row r="1426" ht="12.75">
      <c r="A1426" s="8"/>
    </row>
    <row r="1427" ht="12.75">
      <c r="A1427" s="8"/>
    </row>
    <row r="1428" ht="12.75">
      <c r="A1428" s="8"/>
    </row>
    <row r="1429" ht="12.75">
      <c r="A1429" s="8"/>
    </row>
    <row r="1430" ht="12.75">
      <c r="A1430" s="8"/>
    </row>
    <row r="1431" ht="12.75">
      <c r="A1431" s="8"/>
    </row>
    <row r="1432" ht="12.75">
      <c r="A1432" s="8"/>
    </row>
    <row r="1433" ht="12.75">
      <c r="A1433" s="8"/>
    </row>
    <row r="1434" ht="12.75">
      <c r="A1434" s="8"/>
    </row>
    <row r="1435" ht="12.75">
      <c r="A1435" s="8"/>
    </row>
    <row r="1436" ht="12.75">
      <c r="A1436" s="8"/>
    </row>
    <row r="1437" ht="12.75">
      <c r="A1437" s="8"/>
    </row>
    <row r="1438" ht="12.75">
      <c r="A1438" s="8"/>
    </row>
    <row r="1439" ht="12.75">
      <c r="A1439" s="8"/>
    </row>
    <row r="1440" ht="12.75">
      <c r="A1440" s="8"/>
    </row>
    <row r="1441" ht="12.75">
      <c r="A1441" s="8"/>
    </row>
    <row r="1442" ht="12.75">
      <c r="A1442" s="8"/>
    </row>
    <row r="1443" ht="12.75">
      <c r="A1443" s="8"/>
    </row>
    <row r="1444" ht="12.75">
      <c r="A1444" s="8"/>
    </row>
    <row r="1445" ht="12.75">
      <c r="A1445" s="8"/>
    </row>
    <row r="1446" ht="12.75">
      <c r="A1446" s="8"/>
    </row>
    <row r="1447" ht="12.75">
      <c r="A1447" s="8"/>
    </row>
    <row r="1448" ht="12.75">
      <c r="A1448" s="8"/>
    </row>
    <row r="1449" ht="12.75">
      <c r="A1449" s="8"/>
    </row>
    <row r="1450" ht="12.75">
      <c r="A1450" s="8"/>
    </row>
    <row r="1451" ht="12.75">
      <c r="A1451" s="8"/>
    </row>
    <row r="1452" ht="12.75">
      <c r="A1452" s="8"/>
    </row>
    <row r="1453" ht="12.75">
      <c r="A1453" s="8"/>
    </row>
    <row r="1454" ht="12.75">
      <c r="A1454" s="8"/>
    </row>
    <row r="1455" ht="12.75">
      <c r="A1455" s="8"/>
    </row>
    <row r="1456" ht="12.75">
      <c r="A1456" s="8"/>
    </row>
    <row r="1457" ht="12.75">
      <c r="A1457" s="8"/>
    </row>
    <row r="1458" ht="12.75">
      <c r="A1458" s="8"/>
    </row>
    <row r="1459" ht="12.75">
      <c r="A1459" s="8"/>
    </row>
    <row r="1460" ht="12.75">
      <c r="A1460" s="8"/>
    </row>
    <row r="1461" ht="12.75">
      <c r="A1461" s="8"/>
    </row>
    <row r="1462" ht="12.75">
      <c r="A1462" s="8"/>
    </row>
    <row r="1463" ht="12.75">
      <c r="A1463" s="8"/>
    </row>
    <row r="1464" ht="12.75">
      <c r="A1464" s="8"/>
    </row>
    <row r="1465" ht="12.75">
      <c r="A1465" s="8"/>
    </row>
    <row r="1466" ht="12.75">
      <c r="A1466" s="8"/>
    </row>
    <row r="1467" ht="12.75">
      <c r="A1467" s="8"/>
    </row>
    <row r="1468" ht="12.75">
      <c r="A1468" s="8"/>
    </row>
    <row r="1469" ht="12.75">
      <c r="A1469" s="8"/>
    </row>
    <row r="1470" ht="12.75">
      <c r="A1470" s="8"/>
    </row>
    <row r="1471" ht="12.75">
      <c r="A1471" s="8"/>
    </row>
    <row r="1472" ht="12.75">
      <c r="A1472" s="8"/>
    </row>
    <row r="1473" ht="12.75">
      <c r="A1473" s="8"/>
    </row>
    <row r="1474" ht="12.75">
      <c r="A1474" s="8"/>
    </row>
    <row r="1475" ht="12.75">
      <c r="A1475" s="8"/>
    </row>
    <row r="1476" ht="12.75">
      <c r="A1476" s="8"/>
    </row>
    <row r="1477" ht="12.75">
      <c r="A1477" s="8"/>
    </row>
    <row r="1478" ht="12.75">
      <c r="A1478" s="8"/>
    </row>
    <row r="1479" ht="12.75">
      <c r="A1479" s="8"/>
    </row>
    <row r="1480" ht="12.75">
      <c r="A1480" s="8"/>
    </row>
    <row r="1481" ht="12.75">
      <c r="A1481" s="8"/>
    </row>
    <row r="1482" ht="12.75">
      <c r="A1482" s="8"/>
    </row>
    <row r="1483" ht="12.75">
      <c r="A1483" s="8"/>
    </row>
    <row r="1484" ht="12.75">
      <c r="A1484" s="8"/>
    </row>
    <row r="1485" ht="12.75">
      <c r="A1485" s="8"/>
    </row>
    <row r="1486" ht="12.75">
      <c r="A1486" s="8"/>
    </row>
    <row r="1487" ht="12.75">
      <c r="A1487" s="8"/>
    </row>
    <row r="1488" ht="12.75">
      <c r="A1488" s="8"/>
    </row>
    <row r="1489" ht="12.75">
      <c r="A1489" s="8"/>
    </row>
    <row r="1490" ht="12.75">
      <c r="A1490" s="8"/>
    </row>
    <row r="1491" ht="12.75">
      <c r="A1491" s="8"/>
    </row>
    <row r="1492" ht="12.75">
      <c r="A1492" s="8"/>
    </row>
    <row r="1493" ht="12.75">
      <c r="A1493" s="8"/>
    </row>
    <row r="1494" ht="12.75">
      <c r="A1494" s="8"/>
    </row>
    <row r="1495" ht="12.75">
      <c r="A1495" s="8"/>
    </row>
    <row r="1496" ht="12.75">
      <c r="A1496" s="8"/>
    </row>
    <row r="1497" ht="12.75">
      <c r="A1497" s="8"/>
    </row>
    <row r="1498" ht="12.75">
      <c r="A1498" s="8"/>
    </row>
    <row r="1499" ht="12.75">
      <c r="A1499" s="8"/>
    </row>
    <row r="1500" ht="12.75">
      <c r="A1500" s="8"/>
    </row>
    <row r="1501" ht="12.75">
      <c r="A1501" s="8"/>
    </row>
    <row r="1502" ht="12.75">
      <c r="A1502" s="8"/>
    </row>
    <row r="1503" ht="12.75">
      <c r="A1503" s="8"/>
    </row>
    <row r="1504" ht="12.75">
      <c r="A1504" s="8"/>
    </row>
    <row r="1505" ht="12.75">
      <c r="A1505" s="8"/>
    </row>
    <row r="1506" ht="12.75">
      <c r="A1506" s="8"/>
    </row>
    <row r="1507" ht="12.75">
      <c r="A1507" s="8"/>
    </row>
    <row r="1508" ht="12.75">
      <c r="A1508" s="8"/>
    </row>
    <row r="1509" ht="12.75">
      <c r="A1509" s="8"/>
    </row>
    <row r="1510" ht="12.75">
      <c r="A1510" s="8"/>
    </row>
    <row r="1511" ht="12.75">
      <c r="A1511" s="8"/>
    </row>
    <row r="1512" ht="12.75">
      <c r="A1512" s="8"/>
    </row>
    <row r="1513" ht="12.75">
      <c r="A1513" s="8"/>
    </row>
    <row r="1514" ht="12.75">
      <c r="A1514" s="8"/>
    </row>
    <row r="1515" ht="12.75">
      <c r="A1515" s="8"/>
    </row>
    <row r="1516" ht="12.75">
      <c r="A1516" s="8"/>
    </row>
    <row r="1517" ht="12.75">
      <c r="A1517" s="8"/>
    </row>
    <row r="1518" ht="12.75">
      <c r="A1518" s="8"/>
    </row>
    <row r="1519" ht="12.75">
      <c r="A1519" s="8"/>
    </row>
    <row r="1520" ht="12.75">
      <c r="A1520" s="8"/>
    </row>
    <row r="1521" ht="12.75">
      <c r="A1521" s="8"/>
    </row>
    <row r="1522" ht="12.75">
      <c r="A1522" s="8"/>
    </row>
    <row r="1523" ht="12.75">
      <c r="A1523" s="8"/>
    </row>
    <row r="1524" ht="12.75">
      <c r="A1524" s="8"/>
    </row>
    <row r="1525" ht="12.75">
      <c r="A1525" s="8"/>
    </row>
    <row r="1526" ht="12.75">
      <c r="A1526" s="8"/>
    </row>
    <row r="1527" ht="12.75">
      <c r="A1527" s="8"/>
    </row>
    <row r="1528" ht="12.75">
      <c r="A1528" s="8"/>
    </row>
    <row r="1529" ht="12.75">
      <c r="A1529" s="8"/>
    </row>
    <row r="1530" ht="12.75">
      <c r="A1530" s="8"/>
    </row>
    <row r="1531" ht="12.75">
      <c r="A1531" s="8"/>
    </row>
    <row r="1532" ht="12.75">
      <c r="A1532" s="8"/>
    </row>
    <row r="1533" ht="12.75">
      <c r="A1533" s="8"/>
    </row>
    <row r="1534" ht="12.75">
      <c r="A1534" s="8"/>
    </row>
    <row r="1535" ht="12.75">
      <c r="A1535" s="8"/>
    </row>
    <row r="1536" ht="12.75">
      <c r="A1536" s="8"/>
    </row>
    <row r="1537" ht="12.75">
      <c r="A1537" s="8"/>
    </row>
    <row r="1538" ht="12.75">
      <c r="A1538" s="8"/>
    </row>
    <row r="1539" ht="12.75">
      <c r="A1539" s="8"/>
    </row>
    <row r="1540" ht="12.75">
      <c r="A1540" s="8"/>
    </row>
    <row r="1541" ht="12.75">
      <c r="A1541" s="8"/>
    </row>
    <row r="1542" ht="12.75">
      <c r="A1542" s="8"/>
    </row>
    <row r="1543" ht="12.75">
      <c r="A1543" s="8"/>
    </row>
    <row r="1544" ht="12.75">
      <c r="A1544" s="8"/>
    </row>
    <row r="1545" ht="12.75">
      <c r="A1545" s="8"/>
    </row>
    <row r="1546" ht="12.75">
      <c r="A1546" s="8"/>
    </row>
    <row r="1547" ht="12.75">
      <c r="A1547" s="8"/>
    </row>
    <row r="1548" ht="12.75">
      <c r="A1548" s="8"/>
    </row>
    <row r="1549" ht="12.75">
      <c r="A1549" s="8"/>
    </row>
    <row r="1550" ht="12.75">
      <c r="A1550" s="8"/>
    </row>
    <row r="1551" ht="12.75">
      <c r="A1551" s="8"/>
    </row>
    <row r="1552" ht="12.75">
      <c r="A1552" s="8"/>
    </row>
    <row r="1553" ht="12.75">
      <c r="A1553" s="8"/>
    </row>
    <row r="1554" ht="12.75">
      <c r="A1554" s="8"/>
    </row>
    <row r="1555" ht="12.75">
      <c r="A1555" s="8"/>
    </row>
    <row r="1556" ht="12.75">
      <c r="A1556" s="8"/>
    </row>
    <row r="1557" ht="12.75">
      <c r="A1557" s="8"/>
    </row>
    <row r="1558" ht="12.75">
      <c r="A1558" s="8"/>
    </row>
    <row r="1559" ht="12.75">
      <c r="A1559" s="8"/>
    </row>
    <row r="1560" ht="12.75">
      <c r="A1560" s="8"/>
    </row>
    <row r="1561" ht="12.75">
      <c r="A1561" s="8"/>
    </row>
    <row r="1562" ht="12.75">
      <c r="A1562" s="8"/>
    </row>
    <row r="1563" ht="12.75">
      <c r="A1563" s="8"/>
    </row>
    <row r="1564" ht="12.75">
      <c r="A1564" s="8"/>
    </row>
    <row r="1565" ht="12.75">
      <c r="A1565" s="8"/>
    </row>
    <row r="1566" ht="12.75">
      <c r="A1566" s="8"/>
    </row>
    <row r="1567" ht="12.75">
      <c r="A1567" s="8"/>
    </row>
    <row r="1568" ht="12.75">
      <c r="A1568" s="8"/>
    </row>
    <row r="1569" ht="12.75">
      <c r="A1569" s="8"/>
    </row>
    <row r="1570" ht="12.75">
      <c r="A1570" s="8"/>
    </row>
    <row r="1571" ht="12.75">
      <c r="A1571" s="8"/>
    </row>
    <row r="1572" ht="12.75">
      <c r="A1572" s="8"/>
    </row>
    <row r="1573" ht="12.75">
      <c r="A1573" s="8"/>
    </row>
    <row r="1574" ht="12.75">
      <c r="A1574" s="8"/>
    </row>
    <row r="1575" ht="12.75">
      <c r="A1575" s="8"/>
    </row>
    <row r="1576" ht="12.75">
      <c r="A1576" s="8"/>
    </row>
    <row r="1577" ht="12.75">
      <c r="A1577" s="8"/>
    </row>
    <row r="1578" ht="12.75">
      <c r="A1578" s="8"/>
    </row>
    <row r="1579" ht="12.75">
      <c r="A1579" s="8"/>
    </row>
    <row r="1580" ht="12.75">
      <c r="A1580" s="8"/>
    </row>
    <row r="1581" ht="12.75">
      <c r="A1581" s="8"/>
    </row>
    <row r="1582" ht="12.75">
      <c r="A1582" s="8"/>
    </row>
    <row r="1583" ht="12.75">
      <c r="A1583" s="8"/>
    </row>
    <row r="1584" ht="12.75">
      <c r="A1584" s="8"/>
    </row>
    <row r="1585" ht="12.75">
      <c r="A1585" s="8"/>
    </row>
    <row r="1586" ht="12.75">
      <c r="A1586" s="8"/>
    </row>
    <row r="1587" ht="12.75">
      <c r="A1587" s="8"/>
    </row>
    <row r="1588" ht="12.75">
      <c r="A1588" s="8"/>
    </row>
    <row r="1589" ht="12.75">
      <c r="A1589" s="8"/>
    </row>
    <row r="1590" ht="12.75">
      <c r="A1590" s="8"/>
    </row>
    <row r="1591" ht="12.75">
      <c r="A1591" s="8"/>
    </row>
    <row r="1592" ht="12.75">
      <c r="A1592" s="8"/>
    </row>
    <row r="1593" ht="12.75">
      <c r="A1593" s="8"/>
    </row>
    <row r="1594" ht="12.75">
      <c r="A1594" s="8"/>
    </row>
    <row r="1595" ht="12.75">
      <c r="A1595" s="8"/>
    </row>
    <row r="1596" ht="12.75">
      <c r="A1596" s="8"/>
    </row>
    <row r="1597" ht="12.75">
      <c r="A1597" s="8"/>
    </row>
    <row r="1598" ht="12.75">
      <c r="A1598" s="8"/>
    </row>
    <row r="1599" ht="12.75">
      <c r="A1599" s="8"/>
    </row>
    <row r="1600" ht="12.75">
      <c r="A1600" s="8"/>
    </row>
    <row r="1601" ht="12.75">
      <c r="A1601" s="8"/>
    </row>
    <row r="1602" ht="12.75">
      <c r="A1602" s="8"/>
    </row>
    <row r="1603" ht="12.75">
      <c r="A1603" s="8"/>
    </row>
    <row r="1604" ht="12.75">
      <c r="A1604" s="8"/>
    </row>
    <row r="1605" ht="12.75">
      <c r="A1605" s="8"/>
    </row>
    <row r="1606" ht="12.75">
      <c r="A1606" s="8"/>
    </row>
    <row r="1607" ht="12.75">
      <c r="A1607" s="8"/>
    </row>
    <row r="1608" ht="12.75">
      <c r="A1608" s="8"/>
    </row>
    <row r="1609" ht="12.75">
      <c r="A1609" s="8"/>
    </row>
    <row r="1610" ht="12.75">
      <c r="A1610" s="8"/>
    </row>
    <row r="1611" ht="12.75">
      <c r="A1611" s="8"/>
    </row>
    <row r="1612" ht="12.75">
      <c r="A1612" s="8"/>
    </row>
    <row r="1613" ht="12.75">
      <c r="A1613" s="8"/>
    </row>
    <row r="1614" ht="12.75">
      <c r="A1614" s="8"/>
    </row>
    <row r="1615" ht="12.75">
      <c r="A1615" s="8"/>
    </row>
    <row r="1616" ht="12.75">
      <c r="A1616" s="8"/>
    </row>
    <row r="1617" ht="12.75">
      <c r="A1617" s="8"/>
    </row>
    <row r="1618" ht="12.75">
      <c r="A1618" s="8"/>
    </row>
    <row r="1619" ht="12.75">
      <c r="A1619" s="8"/>
    </row>
    <row r="1620" ht="12.75">
      <c r="A1620" s="8"/>
    </row>
    <row r="1621" ht="12.75">
      <c r="A1621" s="8"/>
    </row>
    <row r="1622" ht="12.75">
      <c r="A1622" s="8"/>
    </row>
    <row r="1623" ht="12.75">
      <c r="A1623" s="8"/>
    </row>
    <row r="1624" ht="12.75">
      <c r="A1624" s="8"/>
    </row>
    <row r="1625" ht="12.75">
      <c r="A1625" s="8"/>
    </row>
    <row r="1626" ht="12.75">
      <c r="A1626" s="8"/>
    </row>
    <row r="1627" ht="12.75">
      <c r="A1627" s="8"/>
    </row>
    <row r="1628" ht="12.75">
      <c r="A1628" s="8"/>
    </row>
    <row r="1629" ht="12.75">
      <c r="A1629" s="8"/>
    </row>
    <row r="1630" ht="12.75">
      <c r="A1630" s="8"/>
    </row>
    <row r="1631" ht="12.75">
      <c r="A1631" s="8"/>
    </row>
    <row r="1632" ht="12.75">
      <c r="A1632" s="8"/>
    </row>
    <row r="1633" ht="12.75">
      <c r="A1633" s="8"/>
    </row>
    <row r="1634" ht="12.75">
      <c r="A1634" s="8"/>
    </row>
    <row r="1635" ht="12.75">
      <c r="A1635" s="8"/>
    </row>
    <row r="1636" ht="12.75">
      <c r="A1636" s="8"/>
    </row>
    <row r="1637" ht="12.75">
      <c r="A1637" s="8"/>
    </row>
    <row r="1638" ht="12.75">
      <c r="A1638" s="8"/>
    </row>
    <row r="1639" ht="12.75">
      <c r="A1639" s="8"/>
    </row>
    <row r="1640" ht="12.75">
      <c r="A1640" s="8"/>
    </row>
    <row r="1641" ht="12.75">
      <c r="A1641" s="8"/>
    </row>
    <row r="1642" ht="12.75">
      <c r="A1642" s="8"/>
    </row>
    <row r="1643" ht="12.75">
      <c r="A1643" s="8"/>
    </row>
    <row r="1644" ht="12.75">
      <c r="A1644" s="8"/>
    </row>
    <row r="1645" ht="12.75">
      <c r="A1645" s="8"/>
    </row>
    <row r="1646" ht="12.75">
      <c r="A1646" s="8"/>
    </row>
    <row r="1647" ht="12.75">
      <c r="A1647" s="8"/>
    </row>
    <row r="1648" ht="12.75">
      <c r="A1648" s="8"/>
    </row>
    <row r="1649" ht="12.75">
      <c r="A1649" s="8"/>
    </row>
    <row r="1650" ht="12.75">
      <c r="A1650" s="8"/>
    </row>
    <row r="1651" ht="12.75">
      <c r="A1651" s="8"/>
    </row>
    <row r="1652" ht="12.75">
      <c r="A1652" s="8"/>
    </row>
    <row r="1653" ht="12.75">
      <c r="A1653" s="8"/>
    </row>
    <row r="1654" ht="12.75">
      <c r="A1654" s="8"/>
    </row>
    <row r="1655" ht="12.75">
      <c r="A1655" s="8"/>
    </row>
    <row r="1656" ht="12.75">
      <c r="A1656" s="8"/>
    </row>
    <row r="1657" ht="12.75">
      <c r="A1657" s="8"/>
    </row>
    <row r="1658" ht="12.75">
      <c r="A1658" s="8"/>
    </row>
    <row r="1659" ht="12.75">
      <c r="A1659" s="8"/>
    </row>
    <row r="1660" ht="12.75">
      <c r="A1660" s="8"/>
    </row>
    <row r="1661" ht="12.75">
      <c r="A1661" s="8"/>
    </row>
    <row r="1662" ht="12.75">
      <c r="A1662" s="8"/>
    </row>
    <row r="1663" ht="12.75">
      <c r="A1663" s="8"/>
    </row>
    <row r="1664" ht="12.75">
      <c r="A1664" s="8"/>
    </row>
    <row r="1665" ht="12.75">
      <c r="A1665" s="8"/>
    </row>
    <row r="1666" ht="12.75">
      <c r="A1666" s="8"/>
    </row>
    <row r="1667" ht="12.75">
      <c r="A1667" s="8"/>
    </row>
    <row r="1668" ht="12.75">
      <c r="A1668" s="8"/>
    </row>
    <row r="1669" ht="12.75">
      <c r="A1669" s="8"/>
    </row>
    <row r="1670" ht="12.75">
      <c r="A1670" s="8"/>
    </row>
    <row r="1671" ht="12.75">
      <c r="A1671" s="8"/>
    </row>
    <row r="1672" ht="12.75">
      <c r="A1672" s="8"/>
    </row>
    <row r="1673" ht="12.75">
      <c r="A1673" s="8"/>
    </row>
    <row r="1674" ht="12.75">
      <c r="A1674" s="8"/>
    </row>
    <row r="1675" ht="12.75">
      <c r="A1675" s="8"/>
    </row>
    <row r="1676" ht="12.75">
      <c r="A1676" s="8"/>
    </row>
    <row r="1677" ht="12.75">
      <c r="A1677" s="8"/>
    </row>
    <row r="1678" ht="12.75">
      <c r="A1678" s="8"/>
    </row>
    <row r="1679" ht="12.75">
      <c r="A1679" s="8"/>
    </row>
    <row r="1680" ht="12.75">
      <c r="A1680" s="8"/>
    </row>
    <row r="1681" ht="12.75">
      <c r="A1681" s="8"/>
    </row>
    <row r="1682" ht="12.75">
      <c r="A1682" s="8"/>
    </row>
    <row r="1683" ht="12.75">
      <c r="A1683" s="8"/>
    </row>
    <row r="1684" ht="12.75">
      <c r="A1684" s="8"/>
    </row>
    <row r="1685" ht="12.75">
      <c r="A1685" s="8"/>
    </row>
    <row r="1686" ht="12.75">
      <c r="A1686" s="8"/>
    </row>
    <row r="1687" ht="12.75">
      <c r="A1687" s="8"/>
    </row>
    <row r="1688" ht="12.75">
      <c r="A1688" s="8"/>
    </row>
    <row r="1689" ht="12.75">
      <c r="A1689" s="8"/>
    </row>
    <row r="1690" ht="12.75">
      <c r="A1690" s="8"/>
    </row>
    <row r="1691" ht="12.75">
      <c r="A1691" s="8"/>
    </row>
    <row r="1692" ht="12.75">
      <c r="A1692" s="8"/>
    </row>
    <row r="1693" ht="12.75">
      <c r="A1693" s="8"/>
    </row>
    <row r="1694" ht="12.75">
      <c r="A1694" s="8"/>
    </row>
    <row r="1695" ht="12.75">
      <c r="A1695" s="8"/>
    </row>
    <row r="1696" ht="12.75">
      <c r="A1696" s="8"/>
    </row>
    <row r="1697" ht="12.75">
      <c r="A1697" s="8"/>
    </row>
    <row r="1698" ht="12.75">
      <c r="A1698" s="8"/>
    </row>
    <row r="1699" ht="12.75">
      <c r="A1699" s="8"/>
    </row>
    <row r="1700" ht="12.75">
      <c r="A1700" s="8"/>
    </row>
    <row r="1701" ht="12.75">
      <c r="A1701" s="8"/>
    </row>
    <row r="1702" ht="12.75">
      <c r="A1702" s="8"/>
    </row>
    <row r="1703" ht="12.75">
      <c r="A1703" s="8"/>
    </row>
    <row r="1704" ht="12.75">
      <c r="A1704" s="8"/>
    </row>
    <row r="1705" ht="12.75">
      <c r="A1705" s="8"/>
    </row>
    <row r="1706" ht="12.75">
      <c r="A1706" s="8"/>
    </row>
    <row r="1707" ht="12.75">
      <c r="A1707" s="8"/>
    </row>
    <row r="1708" ht="12.75">
      <c r="A1708" s="8"/>
    </row>
    <row r="1709" ht="12.75">
      <c r="A1709" s="8"/>
    </row>
    <row r="1710" ht="12.75">
      <c r="A1710" s="8"/>
    </row>
    <row r="1711" ht="12.75">
      <c r="A1711" s="8"/>
    </row>
    <row r="1712" ht="12.75">
      <c r="A1712" s="8"/>
    </row>
    <row r="1713" ht="12.75">
      <c r="A1713" s="8"/>
    </row>
    <row r="1714" ht="12.75">
      <c r="A1714" s="8"/>
    </row>
    <row r="1715" ht="12.75">
      <c r="A1715" s="8"/>
    </row>
    <row r="1716" ht="12.75">
      <c r="A1716" s="8"/>
    </row>
    <row r="1717" ht="12.75">
      <c r="A1717" s="8"/>
    </row>
    <row r="1718" ht="12.75">
      <c r="A1718" s="8"/>
    </row>
    <row r="1719" ht="12.75">
      <c r="A1719" s="8"/>
    </row>
    <row r="1720" ht="12.75">
      <c r="A1720" s="8"/>
    </row>
    <row r="1721" ht="12.75">
      <c r="A1721" s="8"/>
    </row>
    <row r="1722" ht="12.75">
      <c r="A1722" s="8"/>
    </row>
    <row r="1723" ht="12.75">
      <c r="A1723" s="8"/>
    </row>
    <row r="1724" ht="12.75">
      <c r="A1724" s="8"/>
    </row>
    <row r="1725" ht="12.75">
      <c r="A1725" s="8"/>
    </row>
    <row r="1726" ht="12.75">
      <c r="A1726" s="8"/>
    </row>
    <row r="1727" ht="12.75">
      <c r="A1727" s="8"/>
    </row>
    <row r="1728" ht="12.75">
      <c r="A1728" s="8"/>
    </row>
    <row r="1729" ht="12.75">
      <c r="A1729" s="8"/>
    </row>
    <row r="1730" ht="12.75">
      <c r="A1730" s="8"/>
    </row>
    <row r="1731" ht="12.75">
      <c r="A1731" s="8"/>
    </row>
    <row r="1732" ht="12.75">
      <c r="A1732" s="8"/>
    </row>
    <row r="1733" ht="12.75">
      <c r="A1733" s="8"/>
    </row>
    <row r="1734" ht="12.75">
      <c r="A1734" s="8"/>
    </row>
    <row r="1735" ht="12.75">
      <c r="A1735" s="8"/>
    </row>
    <row r="1736" ht="12.75">
      <c r="A1736" s="8"/>
    </row>
    <row r="1737" ht="12.75">
      <c r="A1737" s="8"/>
    </row>
    <row r="1738" ht="12.75">
      <c r="A1738" s="8"/>
    </row>
    <row r="1739" ht="12.75">
      <c r="A1739" s="8"/>
    </row>
    <row r="1740" ht="12.75">
      <c r="A1740" s="8"/>
    </row>
    <row r="1741" ht="12.75">
      <c r="A1741" s="8"/>
    </row>
    <row r="1742" ht="12.75">
      <c r="A1742" s="8"/>
    </row>
    <row r="1743" ht="12.75">
      <c r="A1743" s="8"/>
    </row>
    <row r="1744" ht="12.75">
      <c r="A1744" s="8"/>
    </row>
    <row r="1745" ht="12.75">
      <c r="A1745" s="8"/>
    </row>
    <row r="1746" ht="12.75">
      <c r="A1746" s="8"/>
    </row>
    <row r="1747" ht="12.75">
      <c r="A1747" s="8"/>
    </row>
    <row r="1748" ht="12.75">
      <c r="A1748" s="8"/>
    </row>
    <row r="1749" ht="12.75">
      <c r="A1749" s="8"/>
    </row>
    <row r="1750" ht="12.75">
      <c r="A1750" s="8"/>
    </row>
    <row r="1751" ht="12.75">
      <c r="A1751" s="8"/>
    </row>
    <row r="1752" ht="12.75">
      <c r="A1752" s="8"/>
    </row>
    <row r="1753" ht="12.75">
      <c r="A1753" s="8"/>
    </row>
    <row r="1754" ht="12.75">
      <c r="A1754" s="8"/>
    </row>
    <row r="1755" ht="12.75">
      <c r="A1755" s="8"/>
    </row>
    <row r="1756" ht="12.75">
      <c r="A1756" s="8"/>
    </row>
    <row r="1757" ht="12.75">
      <c r="A1757" s="8"/>
    </row>
    <row r="1758" ht="12.75">
      <c r="A1758" s="8"/>
    </row>
    <row r="1759" ht="12.75">
      <c r="A1759" s="8"/>
    </row>
    <row r="1760" ht="12.75">
      <c r="A1760" s="8"/>
    </row>
    <row r="1761" ht="12.75">
      <c r="A1761" s="8"/>
    </row>
    <row r="1762" ht="12.75">
      <c r="A1762" s="8"/>
    </row>
    <row r="1763" ht="12.75">
      <c r="A1763" s="8"/>
    </row>
    <row r="1764" ht="12.75">
      <c r="A1764" s="8"/>
    </row>
    <row r="1765" ht="12.75">
      <c r="A1765" s="8"/>
    </row>
    <row r="1766" ht="12.75">
      <c r="A1766" s="8"/>
    </row>
    <row r="1767" ht="12.75">
      <c r="A1767" s="8"/>
    </row>
    <row r="1768" ht="12.75">
      <c r="A1768" s="8"/>
    </row>
    <row r="1769" ht="12.75">
      <c r="A1769" s="8"/>
    </row>
    <row r="1770" ht="12.75">
      <c r="A1770" s="8"/>
    </row>
    <row r="1771" ht="12.75">
      <c r="A1771" s="8"/>
    </row>
    <row r="1772" ht="12.75">
      <c r="A1772" s="8"/>
    </row>
    <row r="1773" ht="12.75">
      <c r="A1773" s="8"/>
    </row>
    <row r="1774" ht="12.75">
      <c r="A1774" s="8"/>
    </row>
    <row r="1775" ht="12.75">
      <c r="A1775" s="8"/>
    </row>
    <row r="1776" ht="12.75">
      <c r="A1776" s="8"/>
    </row>
    <row r="1777" ht="12.75">
      <c r="A1777" s="8"/>
    </row>
    <row r="1778" ht="12.75">
      <c r="A1778" s="8"/>
    </row>
    <row r="1779" ht="12.75">
      <c r="A1779" s="8"/>
    </row>
    <row r="1780" ht="12.75">
      <c r="A1780" s="8"/>
    </row>
    <row r="1781" ht="12.75">
      <c r="A1781" s="8"/>
    </row>
    <row r="1782" ht="12.75">
      <c r="A1782" s="8"/>
    </row>
    <row r="1783" ht="12.75">
      <c r="A1783" s="8"/>
    </row>
    <row r="1784" ht="12.75">
      <c r="A1784" s="8"/>
    </row>
    <row r="1785" ht="12.75">
      <c r="A1785" s="8"/>
    </row>
    <row r="1786" ht="12.75">
      <c r="A1786" s="8"/>
    </row>
    <row r="1787" ht="12.75">
      <c r="A1787" s="8"/>
    </row>
    <row r="1788" ht="12.75">
      <c r="A1788" s="8"/>
    </row>
    <row r="1789" ht="12.75">
      <c r="A1789" s="8"/>
    </row>
    <row r="1790" ht="12.75">
      <c r="A1790" s="8"/>
    </row>
    <row r="1791" ht="12.75">
      <c r="A1791" s="8"/>
    </row>
    <row r="1792" ht="12.75">
      <c r="A1792" s="8"/>
    </row>
    <row r="1793" ht="12.75">
      <c r="A1793" s="8"/>
    </row>
    <row r="1794" ht="12.75">
      <c r="A1794" s="8"/>
    </row>
    <row r="1795" ht="12.75">
      <c r="A1795" s="8"/>
    </row>
    <row r="1796" ht="12.75">
      <c r="A1796" s="8"/>
    </row>
    <row r="1797" ht="12.75">
      <c r="A1797" s="8"/>
    </row>
    <row r="1798" ht="12.75">
      <c r="A1798" s="8"/>
    </row>
    <row r="1799" ht="12.75">
      <c r="A1799" s="8"/>
    </row>
    <row r="1800" ht="12.75">
      <c r="A1800" s="8"/>
    </row>
    <row r="1801" ht="12.75">
      <c r="A1801" s="8"/>
    </row>
    <row r="1802" ht="12.75">
      <c r="A1802" s="8"/>
    </row>
    <row r="1803" ht="12.75">
      <c r="A1803" s="8"/>
    </row>
    <row r="1804" ht="12.75">
      <c r="A1804" s="8"/>
    </row>
    <row r="1805" ht="12.75">
      <c r="A1805" s="8"/>
    </row>
    <row r="1806" ht="12.75">
      <c r="A1806" s="8"/>
    </row>
    <row r="1807" ht="12.75">
      <c r="A1807" s="8"/>
    </row>
    <row r="1808" ht="12.75">
      <c r="A1808" s="8"/>
    </row>
    <row r="1809" ht="12.75">
      <c r="A1809" s="8"/>
    </row>
    <row r="1810" ht="12.75">
      <c r="A1810" s="8"/>
    </row>
    <row r="1811" ht="12.75">
      <c r="A1811" s="8"/>
    </row>
    <row r="1812" ht="12.75">
      <c r="A1812" s="8"/>
    </row>
    <row r="1813" ht="12.75">
      <c r="A1813" s="8"/>
    </row>
    <row r="1814" ht="12.75">
      <c r="A1814" s="8"/>
    </row>
    <row r="1815" ht="12.75">
      <c r="A1815" s="8"/>
    </row>
    <row r="1816" ht="12.75">
      <c r="A1816" s="8"/>
    </row>
    <row r="1817" ht="12.75">
      <c r="A1817" s="8"/>
    </row>
    <row r="1818" ht="12.75">
      <c r="A1818" s="8"/>
    </row>
    <row r="1819" ht="12.75">
      <c r="A1819" s="8"/>
    </row>
    <row r="1820" ht="12.75">
      <c r="A1820" s="8"/>
    </row>
    <row r="1821" ht="12.75">
      <c r="A1821" s="8"/>
    </row>
    <row r="1822" ht="12.75">
      <c r="A1822" s="8"/>
    </row>
    <row r="1823" ht="12.75">
      <c r="A1823" s="8"/>
    </row>
    <row r="1824" ht="12.75">
      <c r="A1824" s="8"/>
    </row>
    <row r="1825" ht="12.75">
      <c r="A1825" s="8"/>
    </row>
    <row r="1826" ht="12.75">
      <c r="A1826" s="8"/>
    </row>
    <row r="1827" ht="12.75">
      <c r="A1827" s="8"/>
    </row>
    <row r="1828" ht="12.75">
      <c r="A1828" s="8"/>
    </row>
    <row r="1829" ht="12.75">
      <c r="A1829" s="8"/>
    </row>
    <row r="1830" ht="12.75">
      <c r="A1830" s="8"/>
    </row>
    <row r="1831" ht="12.75">
      <c r="A1831" s="8"/>
    </row>
    <row r="1832" ht="12.75">
      <c r="A1832" s="8"/>
    </row>
    <row r="1833" ht="12.75">
      <c r="A1833" s="8"/>
    </row>
    <row r="1834" ht="12.75">
      <c r="A1834" s="8"/>
    </row>
    <row r="1835" ht="12.75">
      <c r="A1835" s="8"/>
    </row>
    <row r="1836" ht="12.75">
      <c r="A1836" s="8"/>
    </row>
    <row r="1837" ht="12.75">
      <c r="A1837" s="8"/>
    </row>
    <row r="1838" ht="12.75">
      <c r="A1838" s="8"/>
    </row>
    <row r="1839" ht="12.75">
      <c r="A1839" s="8"/>
    </row>
    <row r="1840" ht="12.75">
      <c r="A1840" s="8"/>
    </row>
    <row r="1841" ht="12.75">
      <c r="A1841" s="8"/>
    </row>
    <row r="1842" ht="12.75">
      <c r="A1842" s="8"/>
    </row>
    <row r="1843" ht="12.75">
      <c r="A1843" s="8"/>
    </row>
    <row r="1844" ht="12.75">
      <c r="A1844" s="8"/>
    </row>
    <row r="1845" ht="12.75">
      <c r="A1845" s="8"/>
    </row>
    <row r="1846" ht="12.75">
      <c r="A1846" s="8"/>
    </row>
    <row r="1847" ht="12.75">
      <c r="A1847" s="8"/>
    </row>
    <row r="1848" ht="12.75">
      <c r="A1848" s="8"/>
    </row>
    <row r="1849" ht="12.75">
      <c r="A1849" s="8"/>
    </row>
    <row r="1850" ht="12.75">
      <c r="A1850" s="8"/>
    </row>
    <row r="1851" ht="12.75">
      <c r="A1851" s="8"/>
    </row>
    <row r="1852" ht="12.75">
      <c r="A1852" s="8"/>
    </row>
    <row r="1853" ht="12.75">
      <c r="A1853" s="8"/>
    </row>
    <row r="1854" ht="12.75">
      <c r="A1854" s="8"/>
    </row>
    <row r="1855" ht="12.75">
      <c r="A1855" s="8"/>
    </row>
    <row r="1856" ht="12.75">
      <c r="A1856" s="8"/>
    </row>
    <row r="1857" ht="12.75">
      <c r="A1857" s="8"/>
    </row>
    <row r="1858" ht="12.75">
      <c r="A1858" s="8"/>
    </row>
    <row r="1859" ht="12.75">
      <c r="A1859" s="8"/>
    </row>
    <row r="1860" ht="12.75">
      <c r="A1860" s="8"/>
    </row>
    <row r="1861" ht="12.75">
      <c r="A1861" s="8"/>
    </row>
    <row r="1862" ht="12.75">
      <c r="A1862" s="8"/>
    </row>
    <row r="1863" ht="12.75">
      <c r="A1863" s="8"/>
    </row>
    <row r="1864" ht="12.75">
      <c r="A1864" s="8"/>
    </row>
    <row r="1865" ht="12.75">
      <c r="A1865" s="8"/>
    </row>
    <row r="1866" ht="12.75">
      <c r="A1866" s="8"/>
    </row>
    <row r="1867" ht="12.75">
      <c r="A1867" s="8"/>
    </row>
    <row r="1868" ht="12.75">
      <c r="A1868" s="8"/>
    </row>
    <row r="1869" ht="12.75">
      <c r="A1869" s="8"/>
    </row>
    <row r="1870" ht="12.75">
      <c r="A1870" s="8"/>
    </row>
    <row r="1871" ht="12.75">
      <c r="A1871" s="8"/>
    </row>
    <row r="1872" ht="12.75">
      <c r="A1872" s="8"/>
    </row>
    <row r="1873" ht="12.75">
      <c r="A1873" s="8"/>
    </row>
    <row r="1874" ht="12.75">
      <c r="A1874" s="8"/>
    </row>
    <row r="1875" ht="12.75">
      <c r="A1875" s="8"/>
    </row>
    <row r="1876" ht="12.75">
      <c r="A1876" s="8"/>
    </row>
    <row r="1877" ht="12.75">
      <c r="A1877" s="8"/>
    </row>
    <row r="1878" ht="12.75">
      <c r="A1878" s="8"/>
    </row>
    <row r="1879" ht="12.75">
      <c r="A1879" s="8"/>
    </row>
    <row r="1880" ht="12.75">
      <c r="A1880" s="8"/>
    </row>
    <row r="1881" ht="12.75">
      <c r="A1881" s="8"/>
    </row>
    <row r="1882" ht="12.75">
      <c r="A1882" s="8"/>
    </row>
    <row r="1883" ht="12.75">
      <c r="A1883" s="8"/>
    </row>
    <row r="1884" ht="12.75">
      <c r="A1884" s="8"/>
    </row>
    <row r="1885" ht="12.75">
      <c r="A1885" s="8"/>
    </row>
    <row r="1886" ht="12.75">
      <c r="A1886" s="8"/>
    </row>
    <row r="1887" ht="12.75">
      <c r="A1887" s="8"/>
    </row>
    <row r="1888" ht="12.75">
      <c r="A1888" s="8"/>
    </row>
    <row r="1889" ht="12.75">
      <c r="A1889" s="8"/>
    </row>
    <row r="1890" ht="12.75">
      <c r="A1890" s="8"/>
    </row>
    <row r="1891" ht="12.75">
      <c r="A1891" s="8"/>
    </row>
    <row r="1892" ht="12.75">
      <c r="A1892" s="8"/>
    </row>
    <row r="1893" ht="12.75">
      <c r="A1893" s="8"/>
    </row>
    <row r="1894" ht="12.75">
      <c r="A1894" s="8"/>
    </row>
    <row r="1895" ht="12.75">
      <c r="A1895" s="8"/>
    </row>
    <row r="1896" ht="12.75">
      <c r="A1896" s="8"/>
    </row>
    <row r="1897" ht="12.75">
      <c r="A1897" s="8"/>
    </row>
    <row r="1898" ht="12.75">
      <c r="A1898" s="8"/>
    </row>
    <row r="1899" ht="12.75">
      <c r="A1899" s="8"/>
    </row>
    <row r="1900" ht="12.75">
      <c r="A1900" s="8"/>
    </row>
    <row r="1901" ht="12.75">
      <c r="A1901" s="8"/>
    </row>
    <row r="1902" ht="12.75">
      <c r="A1902" s="8"/>
    </row>
    <row r="1903" ht="12.75">
      <c r="A1903" s="8"/>
    </row>
    <row r="1904" ht="12.75">
      <c r="A1904" s="8"/>
    </row>
    <row r="1905" ht="12.75">
      <c r="A1905" s="8"/>
    </row>
    <row r="1906" ht="12.75">
      <c r="A1906" s="8"/>
    </row>
    <row r="1907" ht="12.75">
      <c r="A1907" s="8"/>
    </row>
    <row r="1908" ht="12.75">
      <c r="A1908" s="8"/>
    </row>
    <row r="1909" ht="12.75">
      <c r="A1909" s="8"/>
    </row>
    <row r="1910" ht="12.75">
      <c r="A1910" s="8"/>
    </row>
    <row r="1911" ht="12.75">
      <c r="A1911" s="8"/>
    </row>
    <row r="1912" ht="12.75">
      <c r="A1912" s="8"/>
    </row>
    <row r="1913" ht="12.75">
      <c r="A1913" s="8"/>
    </row>
    <row r="1914" ht="12.75">
      <c r="A1914" s="8"/>
    </row>
    <row r="1915" ht="12.75">
      <c r="A1915" s="8"/>
    </row>
    <row r="1916" ht="12.75">
      <c r="A1916" s="8"/>
    </row>
    <row r="1917" ht="12.75">
      <c r="A1917" s="8"/>
    </row>
    <row r="1918" ht="12.75">
      <c r="A1918" s="8"/>
    </row>
    <row r="1919" ht="12.75">
      <c r="A1919" s="8"/>
    </row>
    <row r="1920" ht="12.75">
      <c r="A1920" s="8"/>
    </row>
    <row r="1921" ht="12.75">
      <c r="A1921" s="8"/>
    </row>
    <row r="1922" ht="12.75">
      <c r="A1922" s="8"/>
    </row>
    <row r="1923" ht="12.75">
      <c r="A1923" s="8"/>
    </row>
    <row r="1924" ht="12.75">
      <c r="A1924" s="8"/>
    </row>
    <row r="1925" ht="12.75">
      <c r="A1925" s="8"/>
    </row>
    <row r="1926" ht="12.75">
      <c r="A1926" s="8"/>
    </row>
    <row r="1927" ht="12.75">
      <c r="A1927" s="8"/>
    </row>
    <row r="1928" ht="12.75">
      <c r="A1928" s="8"/>
    </row>
    <row r="1929" ht="12.75">
      <c r="A1929" s="8"/>
    </row>
    <row r="1930" ht="12.75">
      <c r="A1930" s="8"/>
    </row>
    <row r="1931" ht="12.75">
      <c r="A1931" s="8"/>
    </row>
    <row r="1932" ht="12.75">
      <c r="A1932" s="8"/>
    </row>
    <row r="1933" ht="12.75">
      <c r="A1933" s="8"/>
    </row>
    <row r="1934" ht="12.75">
      <c r="A1934" s="8"/>
    </row>
    <row r="1935" ht="12.75">
      <c r="A1935" s="8"/>
    </row>
    <row r="1936" ht="12.75">
      <c r="A1936" s="8"/>
    </row>
    <row r="1937" ht="12.75">
      <c r="A1937" s="8"/>
    </row>
    <row r="1938" ht="12.75">
      <c r="A1938" s="8"/>
    </row>
    <row r="1939" ht="12.75">
      <c r="A1939" s="8"/>
    </row>
    <row r="1940" ht="12.75">
      <c r="A1940" s="8"/>
    </row>
    <row r="1941" ht="12.75">
      <c r="A1941" s="8"/>
    </row>
    <row r="1942" ht="12.75">
      <c r="A1942" s="8"/>
    </row>
    <row r="1943" ht="12.75">
      <c r="A1943" s="8"/>
    </row>
    <row r="1944" ht="12.75">
      <c r="A1944" s="8"/>
    </row>
    <row r="1945" ht="12.75">
      <c r="A1945" s="8"/>
    </row>
    <row r="1946" ht="12.75">
      <c r="A1946" s="8"/>
    </row>
    <row r="1947" ht="12.75">
      <c r="A1947" s="8"/>
    </row>
    <row r="1948" ht="12.75">
      <c r="A1948" s="8"/>
    </row>
    <row r="1949" ht="12.75">
      <c r="A1949" s="8"/>
    </row>
    <row r="1950" ht="12.75">
      <c r="A1950" s="8"/>
    </row>
    <row r="1951" ht="12.75">
      <c r="A1951" s="8"/>
    </row>
    <row r="1952" ht="12.75">
      <c r="A1952" s="8"/>
    </row>
    <row r="1953" ht="12.75">
      <c r="A1953" s="8"/>
    </row>
    <row r="1954" ht="12.75">
      <c r="A1954" s="8"/>
    </row>
    <row r="1955" ht="12.75">
      <c r="A1955" s="8"/>
    </row>
    <row r="1956" ht="12.75">
      <c r="A1956" s="8"/>
    </row>
    <row r="1957" ht="12.75">
      <c r="A1957" s="8"/>
    </row>
    <row r="1958" ht="12.75">
      <c r="A1958" s="8"/>
    </row>
    <row r="1959" ht="12.75">
      <c r="A1959" s="8"/>
    </row>
    <row r="1960" ht="12.75">
      <c r="A1960" s="8"/>
    </row>
    <row r="1961" ht="12.75">
      <c r="A1961" s="8"/>
    </row>
    <row r="1962" ht="12.75">
      <c r="A1962" s="8"/>
    </row>
    <row r="1963" ht="12.75">
      <c r="A1963" s="8"/>
    </row>
    <row r="1964" ht="12.75">
      <c r="A1964" s="8"/>
    </row>
    <row r="1965" ht="12.75">
      <c r="A1965" s="8"/>
    </row>
    <row r="1966" ht="12.75">
      <c r="A1966" s="8"/>
    </row>
    <row r="1967" ht="12.75">
      <c r="A1967" s="8"/>
    </row>
    <row r="1968" ht="12.75">
      <c r="A1968" s="8"/>
    </row>
    <row r="1969" ht="12.75">
      <c r="A1969" s="8"/>
    </row>
    <row r="1970" ht="12.75">
      <c r="A1970" s="8"/>
    </row>
    <row r="1971" ht="12.75">
      <c r="A1971" s="8"/>
    </row>
    <row r="1972" ht="12.75">
      <c r="A1972" s="8"/>
    </row>
    <row r="1973" ht="12.75">
      <c r="A1973" s="8"/>
    </row>
    <row r="1974" ht="12.75">
      <c r="A1974" s="8"/>
    </row>
    <row r="1975" ht="12.75">
      <c r="A1975" s="8"/>
    </row>
    <row r="1976" ht="12.75">
      <c r="A1976" s="8"/>
    </row>
    <row r="1977" ht="12.75">
      <c r="A1977" s="8"/>
    </row>
    <row r="1978" ht="12.75">
      <c r="A1978" s="8"/>
    </row>
    <row r="1979" ht="12.75">
      <c r="A1979" s="8"/>
    </row>
    <row r="1980" ht="12.75">
      <c r="A1980" s="8"/>
    </row>
    <row r="1981" ht="12.75">
      <c r="A1981" s="8"/>
    </row>
    <row r="1982" ht="12.75">
      <c r="A1982" s="8"/>
    </row>
    <row r="1983" ht="12.75">
      <c r="A1983" s="8"/>
    </row>
    <row r="1984" ht="12.75">
      <c r="A1984" s="8"/>
    </row>
    <row r="1985" ht="12.75">
      <c r="A1985" s="8"/>
    </row>
    <row r="1986" ht="12.75">
      <c r="A1986" s="8"/>
    </row>
    <row r="1987" ht="12.75">
      <c r="A1987" s="8"/>
    </row>
    <row r="1988" ht="12.75">
      <c r="A1988" s="8"/>
    </row>
    <row r="1989" ht="12.75">
      <c r="A1989" s="8"/>
    </row>
    <row r="1990" ht="12.75">
      <c r="A1990" s="8"/>
    </row>
    <row r="1991" ht="12.75">
      <c r="A1991" s="8"/>
    </row>
    <row r="1992" ht="12.75">
      <c r="A1992" s="8"/>
    </row>
    <row r="1993" ht="12.75">
      <c r="A1993" s="8"/>
    </row>
    <row r="1994" ht="12.75">
      <c r="A1994" s="8"/>
    </row>
    <row r="1995" ht="12.75">
      <c r="A1995" s="8"/>
    </row>
    <row r="1996" ht="12.75">
      <c r="A1996" s="8"/>
    </row>
    <row r="1997" ht="12.75">
      <c r="A1997" s="8"/>
    </row>
    <row r="1998" ht="12.75">
      <c r="A1998" s="8"/>
    </row>
    <row r="1999" ht="12.75">
      <c r="A1999" s="8"/>
    </row>
    <row r="2000" ht="12.75">
      <c r="A2000" s="8"/>
    </row>
    <row r="2001" ht="12.75">
      <c r="A2001" s="8"/>
    </row>
    <row r="2002" ht="12.75">
      <c r="A2002" s="8"/>
    </row>
    <row r="2003" ht="12.75">
      <c r="A2003" s="8"/>
    </row>
    <row r="2004" ht="12.75">
      <c r="A2004" s="8"/>
    </row>
    <row r="2005" ht="12.75">
      <c r="A2005" s="8"/>
    </row>
    <row r="2006" ht="12.75">
      <c r="A2006" s="8"/>
    </row>
    <row r="2007" ht="12.75">
      <c r="A2007" s="8"/>
    </row>
    <row r="2008" ht="12.75">
      <c r="A2008" s="8"/>
    </row>
    <row r="2009" ht="12.75">
      <c r="A2009" s="8"/>
    </row>
    <row r="2010" ht="12.75">
      <c r="A2010" s="8"/>
    </row>
    <row r="2011" ht="12.75">
      <c r="A2011" s="8"/>
    </row>
    <row r="2012" ht="12.75">
      <c r="A2012" s="8"/>
    </row>
    <row r="2013" ht="12.75">
      <c r="A2013" s="8"/>
    </row>
    <row r="2014" ht="12.75">
      <c r="A2014" s="8"/>
    </row>
    <row r="2015" ht="12.75">
      <c r="A2015" s="8"/>
    </row>
    <row r="2016" ht="12.75">
      <c r="A2016" s="8"/>
    </row>
    <row r="2017" ht="12.75">
      <c r="A2017" s="8"/>
    </row>
    <row r="2018" ht="12.75">
      <c r="A2018" s="8"/>
    </row>
    <row r="2019" ht="12.75">
      <c r="A2019" s="8"/>
    </row>
    <row r="2020" ht="12.75">
      <c r="A2020" s="8"/>
    </row>
    <row r="2021" ht="12.75">
      <c r="A2021" s="8"/>
    </row>
    <row r="2022" ht="12.75">
      <c r="A2022" s="8"/>
    </row>
    <row r="2023" ht="12.75">
      <c r="A2023" s="8"/>
    </row>
    <row r="2024" ht="12.75">
      <c r="A2024" s="8"/>
    </row>
    <row r="2025" ht="12.75">
      <c r="A2025" s="8"/>
    </row>
    <row r="2026" ht="12.75">
      <c r="A2026" s="8"/>
    </row>
    <row r="2027" ht="12.75">
      <c r="A2027" s="8"/>
    </row>
    <row r="2028" ht="12.75">
      <c r="A2028" s="8"/>
    </row>
    <row r="2029" ht="12.75">
      <c r="A2029" s="8"/>
    </row>
    <row r="2030" ht="12.75">
      <c r="A2030" s="8"/>
    </row>
    <row r="2031" ht="12.75">
      <c r="A2031" s="8"/>
    </row>
    <row r="2032" ht="12.75">
      <c r="A2032" s="8"/>
    </row>
    <row r="2033" ht="12.75">
      <c r="A2033" s="8"/>
    </row>
    <row r="2034" ht="12.75">
      <c r="A2034" s="8"/>
    </row>
    <row r="2035" ht="12.75">
      <c r="A2035" s="8"/>
    </row>
    <row r="2036" ht="12.75">
      <c r="A2036" s="8"/>
    </row>
    <row r="2037" ht="12.75">
      <c r="A2037" s="8"/>
    </row>
    <row r="2038" ht="12.75">
      <c r="A2038" s="8"/>
    </row>
    <row r="2039" ht="12.75">
      <c r="A2039" s="8"/>
    </row>
    <row r="2040" ht="12.75">
      <c r="A2040" s="8"/>
    </row>
    <row r="2041" ht="12.75">
      <c r="A2041" s="8"/>
    </row>
    <row r="2042" ht="12.75">
      <c r="A2042" s="8"/>
    </row>
    <row r="2043" ht="12.75">
      <c r="A2043" s="8"/>
    </row>
    <row r="2044" ht="12.75">
      <c r="A2044" s="8"/>
    </row>
    <row r="2045" ht="12.75">
      <c r="A2045" s="8"/>
    </row>
    <row r="2046" ht="12.75">
      <c r="A2046" s="8"/>
    </row>
    <row r="2047" ht="12.75">
      <c r="A2047" s="8"/>
    </row>
    <row r="2048" ht="12.75">
      <c r="A2048" s="8"/>
    </row>
    <row r="2049" ht="12.75">
      <c r="A2049" s="8"/>
    </row>
    <row r="2050" ht="12.75">
      <c r="A2050" s="8"/>
    </row>
    <row r="2051" ht="12.75">
      <c r="A2051" s="8"/>
    </row>
    <row r="2052" ht="12.75">
      <c r="A2052" s="8"/>
    </row>
    <row r="2053" ht="12.75">
      <c r="A2053" s="8"/>
    </row>
    <row r="2054" ht="12.75">
      <c r="A2054" s="8"/>
    </row>
    <row r="2055" ht="12.75">
      <c r="A2055" s="8"/>
    </row>
    <row r="2056" ht="12.75">
      <c r="A2056" s="8"/>
    </row>
    <row r="2057" ht="12.75">
      <c r="A2057" s="8"/>
    </row>
    <row r="2058" ht="12.75">
      <c r="A2058" s="8"/>
    </row>
    <row r="2059" ht="12.75">
      <c r="A2059" s="8"/>
    </row>
    <row r="2060" ht="12.75">
      <c r="A2060" s="8"/>
    </row>
    <row r="2061" ht="12.75">
      <c r="A2061" s="8"/>
    </row>
    <row r="2062" ht="12.75">
      <c r="A2062" s="8"/>
    </row>
    <row r="2063" ht="12.75">
      <c r="A2063" s="8"/>
    </row>
    <row r="2064" ht="12.75">
      <c r="A2064" s="8"/>
    </row>
    <row r="2065" ht="12.75">
      <c r="A2065" s="8"/>
    </row>
    <row r="2066" ht="12.75">
      <c r="A2066" s="8"/>
    </row>
    <row r="2067" ht="12.75">
      <c r="A2067" s="8"/>
    </row>
    <row r="2068" ht="12.75">
      <c r="A2068" s="8"/>
    </row>
    <row r="2069" ht="12.75">
      <c r="A2069" s="8"/>
    </row>
    <row r="2070" ht="12.75">
      <c r="A2070" s="8"/>
    </row>
    <row r="2071" ht="12.75">
      <c r="A2071" s="8"/>
    </row>
    <row r="2072" ht="12.75">
      <c r="A2072" s="8"/>
    </row>
    <row r="2073" ht="12.75">
      <c r="A2073" s="8"/>
    </row>
    <row r="2074" ht="12.75">
      <c r="A2074" s="8"/>
    </row>
    <row r="2075" ht="12.75">
      <c r="A2075" s="8"/>
    </row>
    <row r="2076" ht="12.75">
      <c r="A2076" s="8"/>
    </row>
    <row r="2077" ht="12.75">
      <c r="A2077" s="8"/>
    </row>
    <row r="2078" ht="12.75">
      <c r="A2078" s="8"/>
    </row>
    <row r="2079" ht="12.75">
      <c r="A2079" s="8"/>
    </row>
    <row r="2080" ht="12.75">
      <c r="A2080" s="8"/>
    </row>
    <row r="2081" ht="12.75">
      <c r="A2081" s="8"/>
    </row>
    <row r="2082" ht="12.75">
      <c r="A2082" s="8"/>
    </row>
    <row r="2083" ht="12.75">
      <c r="A2083" s="8"/>
    </row>
    <row r="2084" ht="12.75">
      <c r="A2084" s="8"/>
    </row>
    <row r="2085" ht="12.75">
      <c r="A2085" s="8"/>
    </row>
    <row r="2086" ht="12.75">
      <c r="A2086" s="8"/>
    </row>
    <row r="2087" ht="12.75">
      <c r="A2087" s="8"/>
    </row>
    <row r="2088" ht="12.75">
      <c r="A2088" s="8"/>
    </row>
    <row r="2089" ht="12.75">
      <c r="A2089" s="8"/>
    </row>
    <row r="2090" ht="12.75">
      <c r="A2090" s="8"/>
    </row>
    <row r="2091" ht="12.75">
      <c r="A2091" s="8"/>
    </row>
    <row r="2092" ht="12.75">
      <c r="A2092" s="8"/>
    </row>
    <row r="2093" ht="12.75">
      <c r="A2093" s="8"/>
    </row>
    <row r="2094" ht="12.75">
      <c r="A2094" s="8"/>
    </row>
    <row r="2095" ht="12.75">
      <c r="A2095" s="8"/>
    </row>
    <row r="2096" ht="12.75">
      <c r="A2096" s="8"/>
    </row>
    <row r="2097" ht="12.75">
      <c r="A2097" s="8"/>
    </row>
    <row r="2098" ht="12.75">
      <c r="A2098" s="8"/>
    </row>
    <row r="2099" ht="12.75">
      <c r="A2099" s="8"/>
    </row>
    <row r="2100" ht="12.75">
      <c r="A2100" s="8"/>
    </row>
    <row r="2101" ht="12.75">
      <c r="A2101" s="8"/>
    </row>
    <row r="2102" ht="12.75">
      <c r="A2102" s="8"/>
    </row>
    <row r="2103" ht="12.75">
      <c r="A2103" s="8"/>
    </row>
    <row r="2104" ht="12.75">
      <c r="A2104" s="8"/>
    </row>
    <row r="2105" ht="12.75">
      <c r="A2105" s="8"/>
    </row>
    <row r="2106" ht="12.75">
      <c r="A2106" s="8"/>
    </row>
    <row r="2107" ht="12.75">
      <c r="A2107" s="8"/>
    </row>
    <row r="2108" ht="12.75">
      <c r="A2108" s="8"/>
    </row>
    <row r="2109" ht="12.75">
      <c r="A2109" s="8"/>
    </row>
    <row r="2110" ht="12.75">
      <c r="A2110" s="8"/>
    </row>
    <row r="2111" ht="12.75">
      <c r="A2111" s="8"/>
    </row>
    <row r="2112" ht="12.75">
      <c r="A2112" s="8"/>
    </row>
    <row r="2113" ht="12.75">
      <c r="A2113" s="8"/>
    </row>
    <row r="2114" ht="12.75">
      <c r="A2114" s="8"/>
    </row>
    <row r="2115" ht="12.75">
      <c r="A2115" s="8"/>
    </row>
    <row r="2116" ht="12.75">
      <c r="A2116" s="8"/>
    </row>
    <row r="2117" ht="12.75">
      <c r="A2117" s="8"/>
    </row>
    <row r="2118" ht="12.75">
      <c r="A2118" s="8"/>
    </row>
    <row r="2119" ht="12.75">
      <c r="A2119" s="8"/>
    </row>
    <row r="2120" ht="12.75">
      <c r="A2120" s="8"/>
    </row>
    <row r="2121" ht="12.75">
      <c r="A2121" s="8"/>
    </row>
    <row r="2122" ht="12.75">
      <c r="A2122" s="8"/>
    </row>
    <row r="2123" ht="12.75">
      <c r="A2123" s="8"/>
    </row>
    <row r="2124" ht="12.75">
      <c r="A2124" s="8"/>
    </row>
    <row r="2125" ht="12.75">
      <c r="A2125" s="8"/>
    </row>
    <row r="2126" ht="12.75">
      <c r="A2126" s="8"/>
    </row>
    <row r="2127" ht="12.75">
      <c r="A2127" s="8"/>
    </row>
    <row r="2128" ht="12.75">
      <c r="A2128" s="8"/>
    </row>
    <row r="2129" ht="12.75">
      <c r="A2129" s="8"/>
    </row>
    <row r="2130" ht="12.75">
      <c r="A2130" s="8"/>
    </row>
    <row r="2131" ht="12.75">
      <c r="A2131" s="8"/>
    </row>
    <row r="2132" ht="12.75">
      <c r="A2132" s="8"/>
    </row>
    <row r="2133" ht="12.75">
      <c r="A2133" s="8"/>
    </row>
    <row r="2134" ht="12.75">
      <c r="A2134" s="8"/>
    </row>
    <row r="2135" ht="12.75">
      <c r="A2135" s="8"/>
    </row>
    <row r="2136" ht="12.75">
      <c r="A2136" s="8"/>
    </row>
    <row r="2137" ht="12.75">
      <c r="A2137" s="8"/>
    </row>
    <row r="2138" ht="12.75">
      <c r="A2138" s="8"/>
    </row>
    <row r="2139" ht="12.75">
      <c r="A2139" s="8"/>
    </row>
    <row r="2140" ht="12.75">
      <c r="A2140" s="8"/>
    </row>
    <row r="2141" ht="12.75">
      <c r="A2141" s="8"/>
    </row>
    <row r="2142" ht="12.75">
      <c r="A2142" s="8"/>
    </row>
    <row r="2143" ht="12.75">
      <c r="A2143" s="8"/>
    </row>
    <row r="2144" ht="12.75">
      <c r="A2144" s="8"/>
    </row>
    <row r="2145" ht="12.75">
      <c r="A2145" s="8"/>
    </row>
    <row r="2146" ht="12.75">
      <c r="A2146" s="8"/>
    </row>
    <row r="2147" ht="12.75">
      <c r="A2147" s="8"/>
    </row>
    <row r="2148" ht="12.75">
      <c r="A2148" s="8"/>
    </row>
    <row r="2149" ht="12.75">
      <c r="A2149" s="8"/>
    </row>
    <row r="2150" ht="12.75">
      <c r="A2150" s="8"/>
    </row>
    <row r="2151" ht="12.75">
      <c r="A2151" s="8"/>
    </row>
    <row r="2152" ht="12.75">
      <c r="A2152" s="8"/>
    </row>
    <row r="2153" ht="12.75">
      <c r="A2153" s="8"/>
    </row>
    <row r="2154" ht="12.75">
      <c r="A2154" s="8"/>
    </row>
    <row r="2155" ht="12.75">
      <c r="A2155" s="8"/>
    </row>
    <row r="2156" ht="12.75">
      <c r="A2156" s="8"/>
    </row>
    <row r="2157" ht="12.75">
      <c r="A2157" s="8"/>
    </row>
    <row r="2158" ht="12.75">
      <c r="A2158" s="8"/>
    </row>
    <row r="2159" ht="12.75">
      <c r="A2159" s="8"/>
    </row>
    <row r="2160" ht="12.75">
      <c r="A2160" s="8"/>
    </row>
    <row r="2161" ht="12.75">
      <c r="A2161" s="8"/>
    </row>
    <row r="2162" ht="12.75">
      <c r="A2162" s="8"/>
    </row>
    <row r="2163" ht="12.75">
      <c r="A2163" s="8"/>
    </row>
    <row r="2164" ht="12.75">
      <c r="A2164" s="8"/>
    </row>
    <row r="2165" ht="12.75">
      <c r="A2165" s="8"/>
    </row>
    <row r="2166" ht="12.75">
      <c r="A2166" s="8"/>
    </row>
    <row r="2167" ht="12.75">
      <c r="A2167" s="8"/>
    </row>
    <row r="2168" ht="12.75">
      <c r="A2168" s="8"/>
    </row>
    <row r="2169" ht="12.75">
      <c r="A2169" s="8"/>
    </row>
    <row r="2170" ht="12.75">
      <c r="A2170" s="8"/>
    </row>
    <row r="2171" ht="12.75">
      <c r="A2171" s="8"/>
    </row>
    <row r="2172" ht="12.75">
      <c r="A2172" s="8"/>
    </row>
    <row r="2173" ht="12.75">
      <c r="A2173" s="8"/>
    </row>
    <row r="2174" ht="12.75">
      <c r="A2174" s="8"/>
    </row>
    <row r="2175" ht="12.75">
      <c r="A2175" s="8"/>
    </row>
    <row r="2176" ht="12.75">
      <c r="A2176" s="8"/>
    </row>
    <row r="2177" ht="12.75">
      <c r="A2177" s="8"/>
    </row>
    <row r="2178" ht="12.75">
      <c r="A2178" s="8"/>
    </row>
    <row r="2179" ht="12.75">
      <c r="A2179" s="8"/>
    </row>
    <row r="2180" ht="12.75">
      <c r="A2180" s="8"/>
    </row>
    <row r="2181" ht="12.75">
      <c r="A2181" s="8"/>
    </row>
    <row r="2182" ht="12.75">
      <c r="A2182" s="8"/>
    </row>
    <row r="2183" ht="12.75">
      <c r="A2183" s="8"/>
    </row>
    <row r="2184" ht="12.75">
      <c r="A2184" s="8"/>
    </row>
    <row r="2185" ht="12.75">
      <c r="A2185" s="8"/>
    </row>
    <row r="2186" ht="12.75">
      <c r="A2186" s="8"/>
    </row>
    <row r="2187" ht="12.75">
      <c r="A2187" s="8"/>
    </row>
    <row r="2188" ht="12.75">
      <c r="A2188" s="8"/>
    </row>
    <row r="2189" ht="12.75">
      <c r="A2189" s="8"/>
    </row>
    <row r="2190" ht="12.75">
      <c r="A2190" s="8"/>
    </row>
    <row r="2191" ht="12.75">
      <c r="A2191" s="8"/>
    </row>
    <row r="2192" ht="12.75">
      <c r="A2192" s="8"/>
    </row>
    <row r="2193" ht="12.75">
      <c r="A2193" s="8"/>
    </row>
    <row r="2194" ht="12.75">
      <c r="A2194" s="8"/>
    </row>
    <row r="2195" ht="12.75">
      <c r="A2195" s="8"/>
    </row>
    <row r="2196" ht="12.75">
      <c r="A2196" s="8"/>
    </row>
    <row r="2197" ht="12.75">
      <c r="A2197" s="8"/>
    </row>
    <row r="2198" ht="12.75">
      <c r="A2198" s="8"/>
    </row>
    <row r="2199" ht="12.75">
      <c r="A2199" s="8"/>
    </row>
    <row r="2200" ht="12.75">
      <c r="A2200" s="8"/>
    </row>
    <row r="2201" ht="12.75">
      <c r="A2201" s="8"/>
    </row>
    <row r="2202" ht="12.75">
      <c r="A2202" s="8"/>
    </row>
    <row r="2203" ht="12.75">
      <c r="A2203" s="8"/>
    </row>
    <row r="2204" ht="12.75">
      <c r="A2204" s="8"/>
    </row>
    <row r="2205" ht="12.75">
      <c r="A2205" s="8"/>
    </row>
    <row r="2206" ht="12.75">
      <c r="A2206" s="8"/>
    </row>
    <row r="2207" ht="12.75">
      <c r="A2207" s="8"/>
    </row>
    <row r="2208" ht="12.75">
      <c r="A2208" s="8"/>
    </row>
    <row r="2209" ht="12.75">
      <c r="A2209" s="8"/>
    </row>
    <row r="2210" ht="12.75">
      <c r="A2210" s="8"/>
    </row>
    <row r="2211" ht="12.75">
      <c r="A2211" s="8"/>
    </row>
    <row r="2212" ht="12.75">
      <c r="A2212" s="8"/>
    </row>
    <row r="2213" ht="12.75">
      <c r="A2213" s="8"/>
    </row>
    <row r="2214" ht="12.75">
      <c r="A2214" s="8"/>
    </row>
    <row r="2215" ht="12.75">
      <c r="A2215" s="8"/>
    </row>
    <row r="2216" ht="12.75">
      <c r="A2216" s="8"/>
    </row>
    <row r="2217" ht="12.75">
      <c r="A2217" s="8"/>
    </row>
    <row r="2218" ht="12.75">
      <c r="A2218" s="8"/>
    </row>
    <row r="2219" ht="12.75">
      <c r="A2219" s="8"/>
    </row>
    <row r="2220" ht="12.75">
      <c r="A2220" s="8"/>
    </row>
    <row r="2221" ht="12.75">
      <c r="A2221" s="8"/>
    </row>
    <row r="2222" ht="12.75">
      <c r="A2222" s="8"/>
    </row>
    <row r="2223" ht="12.75">
      <c r="A2223" s="8"/>
    </row>
    <row r="2224" ht="12.75">
      <c r="A2224" s="8"/>
    </row>
    <row r="2225" ht="12.75">
      <c r="A2225" s="8"/>
    </row>
    <row r="2226" ht="12.75">
      <c r="A2226" s="8"/>
    </row>
    <row r="2227" ht="12.75">
      <c r="A2227" s="8"/>
    </row>
    <row r="2228" ht="12.75">
      <c r="A2228" s="8"/>
    </row>
    <row r="2229" ht="12.75">
      <c r="A2229" s="8"/>
    </row>
    <row r="2230" ht="12.75">
      <c r="A2230" s="8"/>
    </row>
    <row r="2231" ht="12.75">
      <c r="A2231" s="8"/>
    </row>
    <row r="2232" ht="12.75">
      <c r="A2232" s="8"/>
    </row>
    <row r="2233" ht="12.75">
      <c r="A2233" s="8"/>
    </row>
    <row r="2234" ht="12.75">
      <c r="A2234" s="8"/>
    </row>
    <row r="2235" ht="12.75">
      <c r="A2235" s="8"/>
    </row>
    <row r="2236" ht="12.75">
      <c r="A2236" s="8"/>
    </row>
    <row r="2237" ht="12.75">
      <c r="A2237" s="8"/>
    </row>
    <row r="2238" ht="12.75">
      <c r="A2238" s="8"/>
    </row>
    <row r="2239" ht="12.75">
      <c r="A2239" s="8"/>
    </row>
    <row r="2240" ht="12.75">
      <c r="A2240" s="8"/>
    </row>
    <row r="2241" ht="12.75">
      <c r="A2241" s="8"/>
    </row>
    <row r="2242" ht="12.75">
      <c r="A2242" s="8"/>
    </row>
    <row r="2243" ht="12.75">
      <c r="A2243" s="8"/>
    </row>
    <row r="2244" ht="12.75">
      <c r="A2244" s="8"/>
    </row>
    <row r="2245" ht="12.75">
      <c r="A2245" s="8"/>
    </row>
    <row r="2246" ht="12.75">
      <c r="A2246" s="8"/>
    </row>
    <row r="2247" ht="12.75">
      <c r="A2247" s="8"/>
    </row>
    <row r="2248" ht="12.75">
      <c r="A2248" s="8"/>
    </row>
    <row r="2249" ht="12.75">
      <c r="A2249" s="8"/>
    </row>
    <row r="2250" ht="12.75">
      <c r="A2250" s="8"/>
    </row>
    <row r="2251" ht="12.75">
      <c r="A2251" s="8"/>
    </row>
    <row r="2252" ht="12.75">
      <c r="A2252" s="8"/>
    </row>
    <row r="2253" ht="12.75">
      <c r="A2253" s="8"/>
    </row>
    <row r="2254" ht="12.75">
      <c r="A2254" s="8"/>
    </row>
    <row r="2255" ht="12.75">
      <c r="A2255" s="8"/>
    </row>
    <row r="2256" ht="12.75">
      <c r="A2256" s="8"/>
    </row>
    <row r="2257" ht="12.75">
      <c r="A2257" s="8"/>
    </row>
    <row r="2258" ht="12.75">
      <c r="A2258" s="8"/>
    </row>
    <row r="2259" ht="12.75">
      <c r="A2259" s="8"/>
    </row>
    <row r="2260" ht="12.75">
      <c r="A2260" s="8"/>
    </row>
    <row r="2261" ht="12.75">
      <c r="A2261" s="8"/>
    </row>
    <row r="2262" ht="12.75">
      <c r="A2262" s="8"/>
    </row>
    <row r="2263" ht="12.75">
      <c r="A2263" s="8"/>
    </row>
    <row r="2264" ht="12.75">
      <c r="A2264" s="8"/>
    </row>
    <row r="2265" ht="12.75">
      <c r="A2265" s="8"/>
    </row>
    <row r="2266" ht="12.75">
      <c r="A2266" s="8"/>
    </row>
    <row r="2267" ht="12.75">
      <c r="A2267" s="8"/>
    </row>
    <row r="2268" ht="12.75">
      <c r="A2268" s="8"/>
    </row>
    <row r="2269" ht="12.75">
      <c r="A2269" s="8"/>
    </row>
    <row r="2270" ht="12.75">
      <c r="A2270" s="8"/>
    </row>
    <row r="2271" ht="12.75">
      <c r="A2271" s="8"/>
    </row>
    <row r="2272" ht="12.75">
      <c r="A2272" s="8"/>
    </row>
    <row r="2273" ht="12.75">
      <c r="A2273" s="8"/>
    </row>
    <row r="2274" ht="12.75">
      <c r="A2274" s="8"/>
    </row>
    <row r="2275" ht="12.75">
      <c r="A2275" s="8"/>
    </row>
    <row r="2276" ht="12.75">
      <c r="A2276" s="8"/>
    </row>
    <row r="2277" ht="12.75">
      <c r="A2277" s="8"/>
    </row>
    <row r="2278" ht="12.75">
      <c r="A2278" s="8"/>
    </row>
    <row r="2279" ht="12.75">
      <c r="A2279" s="8"/>
    </row>
    <row r="2280" ht="12.75">
      <c r="A2280" s="8"/>
    </row>
    <row r="2281" ht="12.75">
      <c r="A2281" s="8"/>
    </row>
    <row r="2282" ht="12.75">
      <c r="A2282" s="8"/>
    </row>
    <row r="2283" ht="12.75">
      <c r="A2283" s="8"/>
    </row>
    <row r="2284" ht="12.75">
      <c r="A2284" s="8"/>
    </row>
    <row r="2285" ht="12.75">
      <c r="A2285" s="8"/>
    </row>
    <row r="2286" ht="12.75">
      <c r="A2286" s="8"/>
    </row>
    <row r="2287" ht="12.75">
      <c r="A2287" s="8"/>
    </row>
    <row r="2288" ht="12.75">
      <c r="A2288" s="8"/>
    </row>
    <row r="2289" ht="12.75">
      <c r="A2289" s="8"/>
    </row>
    <row r="2290" ht="12.75">
      <c r="A2290" s="8"/>
    </row>
    <row r="2291" ht="12.75">
      <c r="A2291" s="8"/>
    </row>
    <row r="2292" ht="12.75">
      <c r="A2292" s="8"/>
    </row>
    <row r="2293" ht="12.75">
      <c r="A2293" s="8"/>
    </row>
    <row r="2294" ht="12.75">
      <c r="A2294" s="8"/>
    </row>
    <row r="2295" ht="12.75">
      <c r="A2295" s="8"/>
    </row>
    <row r="2296" ht="12.75">
      <c r="A2296" s="8"/>
    </row>
    <row r="2297" ht="12.75">
      <c r="A2297" s="8"/>
    </row>
    <row r="2298" ht="12.75">
      <c r="A2298" s="8"/>
    </row>
    <row r="2299" ht="12.75">
      <c r="A2299" s="8"/>
    </row>
    <row r="2300" ht="12.75">
      <c r="A2300" s="8"/>
    </row>
    <row r="2301" ht="12.75">
      <c r="A2301" s="8"/>
    </row>
    <row r="2302" ht="12.75">
      <c r="A2302" s="8"/>
    </row>
    <row r="2303" ht="12.75">
      <c r="A2303" s="8"/>
    </row>
    <row r="2304" ht="12.75">
      <c r="A2304" s="8"/>
    </row>
    <row r="2305" ht="12.75">
      <c r="A2305" s="8"/>
    </row>
    <row r="2306" ht="12.75">
      <c r="A2306" s="8"/>
    </row>
    <row r="2307" ht="12.75">
      <c r="A2307" s="8"/>
    </row>
    <row r="2308" ht="12.75">
      <c r="A2308" s="8"/>
    </row>
    <row r="2309" ht="12.75">
      <c r="A2309" s="8"/>
    </row>
    <row r="2310" ht="12.75">
      <c r="A2310" s="8"/>
    </row>
    <row r="2311" ht="12.75">
      <c r="A2311" s="8"/>
    </row>
    <row r="2312" ht="12.75">
      <c r="A2312" s="8"/>
    </row>
    <row r="2313" ht="12.75">
      <c r="A2313" s="8"/>
    </row>
    <row r="2314" ht="12.75">
      <c r="A2314" s="8"/>
    </row>
    <row r="2315" ht="12.75">
      <c r="A2315" s="8"/>
    </row>
    <row r="2316" ht="12.75">
      <c r="A2316" s="8"/>
    </row>
    <row r="2317" ht="12.75">
      <c r="A2317" s="8"/>
    </row>
    <row r="2318" ht="12.75">
      <c r="A2318" s="8"/>
    </row>
    <row r="2319" ht="12.75">
      <c r="A2319" s="8"/>
    </row>
    <row r="2320" ht="12.75">
      <c r="A2320" s="8"/>
    </row>
    <row r="2321" ht="12.75">
      <c r="A2321" s="8"/>
    </row>
    <row r="2322" ht="12.75">
      <c r="A2322" s="8"/>
    </row>
    <row r="2323" ht="12.75">
      <c r="A2323" s="8"/>
    </row>
    <row r="2324" ht="12.75">
      <c r="A2324" s="8"/>
    </row>
    <row r="2325" ht="12.75">
      <c r="A2325" s="8"/>
    </row>
    <row r="2326" ht="12.75">
      <c r="A2326" s="8"/>
    </row>
    <row r="2327" ht="12.75">
      <c r="A2327" s="8"/>
    </row>
    <row r="2328" ht="12.75">
      <c r="A2328" s="8"/>
    </row>
    <row r="2329" ht="12.75">
      <c r="A2329" s="8"/>
    </row>
    <row r="2330" ht="12.75">
      <c r="A2330" s="8"/>
    </row>
    <row r="2331" ht="12.75">
      <c r="A2331" s="8"/>
    </row>
    <row r="2332" ht="12.75">
      <c r="A2332" s="8"/>
    </row>
    <row r="2333" ht="12.75">
      <c r="A2333" s="8"/>
    </row>
    <row r="2334" ht="12.75">
      <c r="A2334" s="8"/>
    </row>
    <row r="2335" ht="12.75">
      <c r="A2335" s="8"/>
    </row>
    <row r="2336" ht="12.75">
      <c r="A2336" s="8"/>
    </row>
    <row r="2337" ht="12.75">
      <c r="A2337" s="8"/>
    </row>
    <row r="2338" ht="12.75">
      <c r="A2338" s="8"/>
    </row>
    <row r="2339" ht="12.75">
      <c r="A2339" s="8"/>
    </row>
    <row r="2340" ht="12.75">
      <c r="A2340" s="8"/>
    </row>
    <row r="2341" ht="12.75">
      <c r="A2341" s="8"/>
    </row>
    <row r="2342" ht="12.75">
      <c r="A2342" s="8"/>
    </row>
    <row r="2343" ht="12.75">
      <c r="A2343" s="8"/>
    </row>
    <row r="2344" ht="12.75">
      <c r="A2344" s="8"/>
    </row>
    <row r="2345" ht="12.75">
      <c r="A2345" s="8"/>
    </row>
    <row r="2346" ht="12.75">
      <c r="A2346" s="8"/>
    </row>
    <row r="2347" ht="12.75">
      <c r="A2347" s="8"/>
    </row>
    <row r="2348" ht="12.75">
      <c r="A2348" s="8"/>
    </row>
    <row r="2349" ht="12.75">
      <c r="A2349" s="8"/>
    </row>
    <row r="2350" ht="12.75">
      <c r="A2350" s="8"/>
    </row>
    <row r="2351" ht="12.75">
      <c r="A2351" s="8"/>
    </row>
    <row r="2352" ht="12.75">
      <c r="A2352" s="8"/>
    </row>
    <row r="2353" ht="12.75">
      <c r="A2353" s="8"/>
    </row>
    <row r="2354" ht="12.75">
      <c r="A2354" s="8"/>
    </row>
    <row r="2355" ht="12.75">
      <c r="A2355" s="8"/>
    </row>
    <row r="2356" ht="12.75">
      <c r="A2356" s="8"/>
    </row>
    <row r="2357" ht="12.75">
      <c r="A2357" s="8"/>
    </row>
    <row r="2358" ht="12.75">
      <c r="A2358" s="8"/>
    </row>
    <row r="2359" ht="12.75">
      <c r="A2359" s="8"/>
    </row>
    <row r="2360" ht="12.75">
      <c r="A2360" s="8"/>
    </row>
    <row r="2361" ht="12.75">
      <c r="A2361" s="8"/>
    </row>
    <row r="2362" ht="12.75">
      <c r="A2362" s="8"/>
    </row>
    <row r="2363" ht="12.75">
      <c r="A2363" s="8"/>
    </row>
    <row r="2364" ht="12.75">
      <c r="A2364" s="8"/>
    </row>
    <row r="2365" ht="12.75">
      <c r="A2365" s="8"/>
    </row>
    <row r="2366" ht="12.75">
      <c r="A2366" s="8"/>
    </row>
    <row r="2367" ht="12.75">
      <c r="A2367" s="8"/>
    </row>
    <row r="2368" ht="12.75">
      <c r="A2368" s="8"/>
    </row>
    <row r="2369" ht="12.75">
      <c r="A2369" s="8"/>
    </row>
    <row r="2370" ht="12.75">
      <c r="A2370" s="8"/>
    </row>
    <row r="2371" ht="12.75">
      <c r="A2371" s="8"/>
    </row>
    <row r="2372" ht="12.75">
      <c r="A2372" s="8"/>
    </row>
    <row r="2373" ht="12.75">
      <c r="A2373" s="8"/>
    </row>
    <row r="2374" ht="12.75">
      <c r="A2374" s="8"/>
    </row>
    <row r="2375" ht="12.75">
      <c r="A2375" s="8"/>
    </row>
    <row r="2376" ht="12.75">
      <c r="A2376" s="8"/>
    </row>
    <row r="2377" ht="12.75">
      <c r="A2377" s="8"/>
    </row>
    <row r="2378" ht="12.75">
      <c r="A2378" s="8"/>
    </row>
    <row r="2379" ht="12.75">
      <c r="A2379" s="8"/>
    </row>
    <row r="2380" ht="12.75">
      <c r="A2380" s="8"/>
    </row>
    <row r="2381" ht="12.75">
      <c r="A2381" s="8"/>
    </row>
    <row r="2382" ht="12.75">
      <c r="A2382" s="8"/>
    </row>
    <row r="2383" ht="12.75">
      <c r="A2383" s="8"/>
    </row>
    <row r="2384" ht="12.75">
      <c r="A2384" s="8"/>
    </row>
    <row r="2385" ht="12.75">
      <c r="A2385" s="8"/>
    </row>
    <row r="2386" ht="12.75">
      <c r="A2386" s="8"/>
    </row>
    <row r="2387" ht="12.75">
      <c r="A2387" s="8"/>
    </row>
    <row r="2388" ht="12.75">
      <c r="A2388" s="8"/>
    </row>
    <row r="2389" ht="12.75">
      <c r="A2389" s="8"/>
    </row>
    <row r="2390" ht="12.75">
      <c r="A2390" s="8"/>
    </row>
    <row r="2391" ht="12.75">
      <c r="A2391" s="8"/>
    </row>
    <row r="2392" ht="12.75">
      <c r="A2392" s="8"/>
    </row>
    <row r="2393" ht="12.75">
      <c r="A2393" s="8"/>
    </row>
    <row r="2394" ht="12.75">
      <c r="A2394" s="8"/>
    </row>
    <row r="2395" ht="12.75">
      <c r="A2395" s="8"/>
    </row>
    <row r="2396" ht="12.75">
      <c r="A2396" s="8"/>
    </row>
    <row r="2397" ht="12.75">
      <c r="A2397" s="8"/>
    </row>
    <row r="2398" ht="12.75">
      <c r="A2398" s="8"/>
    </row>
    <row r="2399" ht="12.75">
      <c r="A2399" s="8"/>
    </row>
    <row r="2400" ht="12.75">
      <c r="A2400" s="8"/>
    </row>
    <row r="2401" ht="12.75">
      <c r="A2401" s="8"/>
    </row>
    <row r="2402" ht="12.75">
      <c r="A2402" s="8"/>
    </row>
    <row r="2403" ht="12.75">
      <c r="A2403" s="8"/>
    </row>
    <row r="2404" ht="12.75">
      <c r="A2404" s="8"/>
    </row>
    <row r="2405" ht="12.75">
      <c r="A2405" s="8"/>
    </row>
    <row r="2406" ht="12.75">
      <c r="A2406" s="8"/>
    </row>
    <row r="2407" ht="12.75">
      <c r="A2407" s="8"/>
    </row>
    <row r="2408" ht="12.75">
      <c r="A2408" s="8"/>
    </row>
    <row r="2409" ht="12.75">
      <c r="A2409" s="8"/>
    </row>
    <row r="2410" ht="12.75">
      <c r="A2410" s="8"/>
    </row>
    <row r="2411" ht="12.75">
      <c r="A2411" s="8"/>
    </row>
    <row r="2412" ht="12.75">
      <c r="A2412" s="8"/>
    </row>
    <row r="2413" ht="12.75">
      <c r="A2413" s="8"/>
    </row>
    <row r="2414" ht="12.75">
      <c r="A2414" s="8"/>
    </row>
    <row r="2415" ht="12.75">
      <c r="A2415" s="8"/>
    </row>
    <row r="2416" ht="12.75">
      <c r="A2416" s="8"/>
    </row>
    <row r="2417" ht="12.75">
      <c r="A2417" s="8"/>
    </row>
    <row r="2418" ht="12.75">
      <c r="A2418" s="8"/>
    </row>
    <row r="2419" ht="12.75">
      <c r="A2419" s="8"/>
    </row>
    <row r="2420" ht="12.75">
      <c r="A2420" s="8"/>
    </row>
    <row r="2421" ht="12.75">
      <c r="A2421" s="8"/>
    </row>
    <row r="2422" ht="12.75">
      <c r="A2422" s="8"/>
    </row>
    <row r="2423" ht="12.75">
      <c r="A2423" s="8"/>
    </row>
    <row r="2424" ht="12.75">
      <c r="A2424" s="8"/>
    </row>
    <row r="2425" ht="12.75">
      <c r="A2425" s="8"/>
    </row>
    <row r="2426" ht="12.75">
      <c r="A2426" s="8"/>
    </row>
    <row r="2427" ht="12.75">
      <c r="A2427" s="8"/>
    </row>
    <row r="2428" ht="12.75">
      <c r="A2428" s="8"/>
    </row>
    <row r="2429" ht="12.75">
      <c r="A2429" s="8"/>
    </row>
    <row r="2430" ht="12.75">
      <c r="A2430" s="8"/>
    </row>
    <row r="2431" ht="12.75">
      <c r="A2431" s="8"/>
    </row>
    <row r="2432" ht="12.75">
      <c r="A2432" s="8"/>
    </row>
    <row r="2433" ht="12.75">
      <c r="A2433" s="8"/>
    </row>
    <row r="2434" ht="12.75">
      <c r="A2434" s="8"/>
    </row>
    <row r="2435" ht="12.75">
      <c r="A2435" s="8"/>
    </row>
    <row r="2436" ht="12.75">
      <c r="A2436" s="8"/>
    </row>
    <row r="2437" ht="12.75">
      <c r="A2437" s="8"/>
    </row>
    <row r="2438" ht="12.75">
      <c r="A2438" s="8"/>
    </row>
    <row r="2439" ht="12.75">
      <c r="A2439" s="8"/>
    </row>
    <row r="2440" ht="12.75">
      <c r="A2440" s="8"/>
    </row>
    <row r="2441" ht="12.75">
      <c r="A2441" s="8"/>
    </row>
    <row r="2442" ht="12.75">
      <c r="A2442" s="8"/>
    </row>
    <row r="2443" ht="12.75">
      <c r="A2443" s="8"/>
    </row>
    <row r="2444" ht="12.75">
      <c r="A2444" s="8"/>
    </row>
    <row r="2445" ht="12.75">
      <c r="A2445" s="8"/>
    </row>
    <row r="2446" ht="12.75">
      <c r="A2446" s="8"/>
    </row>
    <row r="2447" ht="12.75">
      <c r="A2447" s="8"/>
    </row>
    <row r="2448" ht="12.75">
      <c r="A2448" s="8"/>
    </row>
    <row r="2449" ht="12.75">
      <c r="A2449" s="8"/>
    </row>
    <row r="2450" ht="12.75">
      <c r="A2450" s="8"/>
    </row>
    <row r="2451" ht="12.75">
      <c r="A2451" s="8"/>
    </row>
    <row r="2452" ht="12.75">
      <c r="A2452" s="8"/>
    </row>
    <row r="2453" ht="12.75">
      <c r="A2453" s="8"/>
    </row>
    <row r="2454" ht="12.75">
      <c r="A2454" s="8"/>
    </row>
    <row r="2455" ht="12.75">
      <c r="A2455" s="8"/>
    </row>
    <row r="2456" ht="12.75">
      <c r="A2456" s="8"/>
    </row>
    <row r="2457" ht="12.75">
      <c r="A2457" s="8"/>
    </row>
    <row r="2458" ht="12.75">
      <c r="A2458" s="8"/>
    </row>
    <row r="2459" ht="12.75">
      <c r="A2459" s="8"/>
    </row>
    <row r="2460" ht="12.75">
      <c r="A2460" s="8"/>
    </row>
    <row r="2461" ht="12.75">
      <c r="A2461" s="8"/>
    </row>
    <row r="2462" ht="12.75">
      <c r="A2462" s="8"/>
    </row>
    <row r="2463" ht="12.75">
      <c r="A2463" s="8"/>
    </row>
    <row r="2464" ht="12.75">
      <c r="A2464" s="8"/>
    </row>
    <row r="2465" ht="12.75">
      <c r="A2465" s="8"/>
    </row>
    <row r="2466" ht="12.75">
      <c r="A2466" s="8"/>
    </row>
    <row r="2467" ht="12.75">
      <c r="A2467" s="8"/>
    </row>
    <row r="2468" ht="12.75">
      <c r="A2468" s="8"/>
    </row>
    <row r="2469" ht="12.75">
      <c r="A2469" s="8"/>
    </row>
    <row r="2470" ht="12.75">
      <c r="A2470" s="8"/>
    </row>
    <row r="2471" ht="12.75">
      <c r="A2471" s="8"/>
    </row>
    <row r="2472" ht="12.75">
      <c r="A2472" s="8"/>
    </row>
    <row r="2473" ht="12.75">
      <c r="A2473" s="8"/>
    </row>
    <row r="2474" ht="12.75">
      <c r="A2474" s="8"/>
    </row>
    <row r="2475" ht="12.75">
      <c r="A2475" s="8"/>
    </row>
    <row r="2476" ht="12.75">
      <c r="A2476" s="8"/>
    </row>
    <row r="2477" ht="12.75">
      <c r="A2477" s="8"/>
    </row>
    <row r="2478" ht="12.75">
      <c r="A2478" s="8"/>
    </row>
    <row r="2479" ht="12.75">
      <c r="A2479" s="8"/>
    </row>
    <row r="2480" ht="12.75">
      <c r="A2480" s="8"/>
    </row>
    <row r="2481" ht="12.75">
      <c r="A2481" s="8"/>
    </row>
    <row r="2482" ht="12.75">
      <c r="A2482" s="8"/>
    </row>
    <row r="2483" ht="12.75">
      <c r="A2483" s="8"/>
    </row>
    <row r="2484" ht="12.75">
      <c r="A2484" s="8"/>
    </row>
    <row r="2485" ht="12.75">
      <c r="A2485" s="8"/>
    </row>
    <row r="2486" ht="12.75">
      <c r="A2486" s="8"/>
    </row>
    <row r="2487" ht="12.75">
      <c r="A2487" s="8"/>
    </row>
    <row r="2488" ht="12.75">
      <c r="A2488" s="8"/>
    </row>
    <row r="2489" ht="12.75">
      <c r="A2489" s="8"/>
    </row>
    <row r="2490" ht="12.75">
      <c r="A2490" s="8"/>
    </row>
    <row r="2491" ht="12.75">
      <c r="A2491" s="8"/>
    </row>
    <row r="2492" ht="12.75">
      <c r="A2492" s="8"/>
    </row>
    <row r="2493" ht="12.75">
      <c r="A2493" s="8"/>
    </row>
    <row r="2494" ht="12.75">
      <c r="A2494" s="8"/>
    </row>
    <row r="2495" ht="12.75">
      <c r="A2495" s="8"/>
    </row>
    <row r="2496" ht="12.75">
      <c r="A2496" s="8"/>
    </row>
    <row r="2497" ht="12.75">
      <c r="A2497" s="8"/>
    </row>
    <row r="2498" ht="12.75">
      <c r="A2498" s="8"/>
    </row>
    <row r="2499" ht="12.75">
      <c r="A2499" s="8"/>
    </row>
    <row r="2500" ht="12.75">
      <c r="A2500" s="8"/>
    </row>
    <row r="2501" ht="12.75">
      <c r="A2501" s="8"/>
    </row>
    <row r="2502" ht="12.75">
      <c r="A2502" s="8"/>
    </row>
    <row r="2503" ht="12.75">
      <c r="A2503" s="8"/>
    </row>
    <row r="2504" ht="12.75">
      <c r="A2504" s="8"/>
    </row>
    <row r="2505" ht="12.75">
      <c r="A2505" s="8"/>
    </row>
    <row r="2506" ht="12.75">
      <c r="A2506" s="8"/>
    </row>
    <row r="2507" ht="12.75">
      <c r="A2507" s="8"/>
    </row>
    <row r="2508" ht="12.75">
      <c r="A2508" s="8"/>
    </row>
    <row r="2509" ht="12.75">
      <c r="A2509" s="8"/>
    </row>
    <row r="2510" ht="12.75">
      <c r="A2510" s="8"/>
    </row>
    <row r="2511" ht="12.75">
      <c r="A2511" s="8"/>
    </row>
    <row r="2512" ht="12.75">
      <c r="A2512" s="8"/>
    </row>
    <row r="2513" ht="12.75">
      <c r="A2513" s="8"/>
    </row>
    <row r="2514" ht="12.75">
      <c r="A2514" s="8"/>
    </row>
    <row r="2515" ht="12.75">
      <c r="A2515" s="8"/>
    </row>
    <row r="2516" ht="12.75">
      <c r="A2516" s="8"/>
    </row>
    <row r="2517" ht="12.75">
      <c r="A2517" s="8"/>
    </row>
    <row r="2518" ht="12.75">
      <c r="A2518" s="8"/>
    </row>
    <row r="2519" ht="12.75">
      <c r="A2519" s="8"/>
    </row>
    <row r="2520" ht="12.75">
      <c r="A2520" s="8"/>
    </row>
    <row r="2521" ht="12.75">
      <c r="A2521" s="8"/>
    </row>
    <row r="2522" ht="12.75">
      <c r="A2522" s="8"/>
    </row>
    <row r="2523" ht="12.75">
      <c r="A2523" s="8"/>
    </row>
    <row r="2524" ht="12.75">
      <c r="A2524" s="8"/>
    </row>
    <row r="2525" ht="12.75">
      <c r="A2525" s="8"/>
    </row>
    <row r="2526" ht="12.75">
      <c r="A2526" s="8"/>
    </row>
    <row r="2527" ht="12.75">
      <c r="A2527" s="8"/>
    </row>
    <row r="2528" ht="12.75">
      <c r="A2528" s="8"/>
    </row>
    <row r="2529" ht="12.75">
      <c r="A2529" s="8"/>
    </row>
    <row r="2530" ht="12.75">
      <c r="A2530" s="8"/>
    </row>
    <row r="2531" ht="12.75">
      <c r="A2531" s="8"/>
    </row>
    <row r="2532" ht="12.75">
      <c r="A2532" s="8"/>
    </row>
    <row r="2533" ht="12.75">
      <c r="A2533" s="8"/>
    </row>
    <row r="2534" ht="12.75">
      <c r="A2534" s="8"/>
    </row>
    <row r="2535" ht="12.75">
      <c r="A2535" s="8"/>
    </row>
    <row r="2536" ht="12.75">
      <c r="A2536" s="8"/>
    </row>
    <row r="2537" ht="12.75">
      <c r="A2537" s="8"/>
    </row>
    <row r="2538" ht="12.75">
      <c r="A2538" s="8"/>
    </row>
    <row r="2539" ht="12.75">
      <c r="A2539" s="8"/>
    </row>
    <row r="2540" ht="12.75">
      <c r="A2540" s="8"/>
    </row>
    <row r="2541" ht="12.75">
      <c r="A2541" s="8"/>
    </row>
    <row r="2542" ht="12.75">
      <c r="A2542" s="8"/>
    </row>
    <row r="2543" ht="12.75">
      <c r="A2543" s="8"/>
    </row>
    <row r="2544" ht="12.75">
      <c r="A2544" s="8"/>
    </row>
    <row r="2545" ht="12.75">
      <c r="A2545" s="8"/>
    </row>
    <row r="2546" ht="12.75">
      <c r="A2546" s="8"/>
    </row>
    <row r="2547" ht="12.75">
      <c r="A2547" s="8"/>
    </row>
    <row r="2548" ht="12.75">
      <c r="A2548" s="8"/>
    </row>
    <row r="2549" ht="12.75">
      <c r="A2549" s="8"/>
    </row>
    <row r="2550" ht="12.75">
      <c r="A2550" s="8"/>
    </row>
    <row r="2551" ht="12.75">
      <c r="A2551" s="8"/>
    </row>
    <row r="2552" ht="12.75">
      <c r="A2552" s="8"/>
    </row>
    <row r="2553" ht="12.75">
      <c r="A2553" s="8"/>
    </row>
    <row r="2554" ht="12.75">
      <c r="A2554" s="8"/>
    </row>
    <row r="2555" ht="12.75">
      <c r="A2555" s="8"/>
    </row>
    <row r="2556" ht="12.75">
      <c r="A2556" s="8"/>
    </row>
    <row r="2557" ht="12.75">
      <c r="A2557" s="8"/>
    </row>
    <row r="2558" ht="12.75">
      <c r="A2558" s="8"/>
    </row>
    <row r="2559" ht="12.75">
      <c r="A2559" s="8"/>
    </row>
    <row r="2560" ht="12.75">
      <c r="A2560" s="8"/>
    </row>
    <row r="2561" ht="12.75">
      <c r="A2561" s="8"/>
    </row>
    <row r="2562" ht="12.75">
      <c r="A2562" s="8"/>
    </row>
    <row r="2563" ht="12.75">
      <c r="A2563" s="8"/>
    </row>
    <row r="2564" ht="12.75">
      <c r="A2564" s="8"/>
    </row>
    <row r="2565" ht="12.75">
      <c r="A2565" s="8"/>
    </row>
    <row r="2566" ht="12.75">
      <c r="A2566" s="8"/>
    </row>
    <row r="2567" ht="12.75">
      <c r="A2567" s="8"/>
    </row>
    <row r="2568" ht="12.75">
      <c r="A2568" s="8"/>
    </row>
    <row r="2569" ht="12.75">
      <c r="A2569" s="8"/>
    </row>
    <row r="2570" ht="12.75">
      <c r="A2570" s="8"/>
    </row>
    <row r="2571" ht="12.75">
      <c r="A2571" s="8"/>
    </row>
    <row r="2572" ht="12.75">
      <c r="A2572" s="8"/>
    </row>
    <row r="2573" ht="12.75">
      <c r="A2573" s="8"/>
    </row>
    <row r="2574" ht="12.75">
      <c r="A2574" s="8"/>
    </row>
    <row r="2575" ht="12.75">
      <c r="A2575" s="8"/>
    </row>
    <row r="2576" ht="12.75">
      <c r="A2576" s="8"/>
    </row>
    <row r="2577" ht="12.75">
      <c r="A2577" s="8"/>
    </row>
    <row r="2578" ht="12.75">
      <c r="A2578" s="8"/>
    </row>
    <row r="2579" ht="12.75">
      <c r="A2579" s="8"/>
    </row>
    <row r="2580" ht="12.75">
      <c r="A2580" s="8"/>
    </row>
    <row r="2581" ht="12.75">
      <c r="A2581" s="8"/>
    </row>
    <row r="2582" ht="12.75">
      <c r="A2582" s="8"/>
    </row>
    <row r="2583" ht="12.75">
      <c r="A2583" s="8"/>
    </row>
    <row r="2584" ht="12.75">
      <c r="A2584" s="8"/>
    </row>
    <row r="2585" ht="12.75">
      <c r="A2585" s="8"/>
    </row>
    <row r="2586" ht="12.75">
      <c r="A2586" s="8"/>
    </row>
    <row r="2587" ht="12.75">
      <c r="A2587" s="8"/>
    </row>
    <row r="2588" ht="12.75">
      <c r="A2588" s="8"/>
    </row>
    <row r="2589" ht="12.75">
      <c r="A2589" s="8"/>
    </row>
    <row r="2590" ht="12.75">
      <c r="A2590" s="8"/>
    </row>
    <row r="2591" ht="12.75">
      <c r="A2591" s="8"/>
    </row>
    <row r="2592" ht="12.75">
      <c r="A2592" s="8"/>
    </row>
    <row r="2593" ht="12.75">
      <c r="A2593" s="8"/>
    </row>
    <row r="2594" ht="12.75">
      <c r="A2594" s="8"/>
    </row>
    <row r="2595" ht="12.75">
      <c r="A2595" s="8"/>
    </row>
    <row r="2596" ht="12.75">
      <c r="A2596" s="8"/>
    </row>
    <row r="2597" ht="12.75">
      <c r="A2597" s="8"/>
    </row>
    <row r="2598" ht="12.75">
      <c r="A2598" s="8"/>
    </row>
    <row r="2599" ht="12.75">
      <c r="A2599" s="8"/>
    </row>
    <row r="2600" ht="12.75">
      <c r="A2600" s="8"/>
    </row>
    <row r="2601" ht="12.75">
      <c r="A2601" s="8"/>
    </row>
    <row r="2602" ht="12.75">
      <c r="A2602" s="8"/>
    </row>
    <row r="2603" ht="12.75">
      <c r="A2603" s="8"/>
    </row>
    <row r="2604" ht="12.75">
      <c r="A2604" s="8"/>
    </row>
    <row r="2605" ht="12.75">
      <c r="A2605" s="8"/>
    </row>
    <row r="2606" ht="12.75">
      <c r="A2606" s="8"/>
    </row>
    <row r="2607" ht="12.75">
      <c r="A2607" s="8"/>
    </row>
    <row r="2608" ht="12.75">
      <c r="A2608" s="8"/>
    </row>
    <row r="2609" ht="12.75">
      <c r="A2609" s="8"/>
    </row>
    <row r="2610" ht="12.75">
      <c r="A2610" s="8"/>
    </row>
    <row r="2611" ht="12.75">
      <c r="A2611" s="8"/>
    </row>
    <row r="2612" ht="12.75">
      <c r="A2612" s="8"/>
    </row>
    <row r="2613" ht="12.75">
      <c r="A2613" s="8"/>
    </row>
    <row r="2614" ht="12.75">
      <c r="A2614" s="8"/>
    </row>
    <row r="2615" ht="12.75">
      <c r="A2615" s="8"/>
    </row>
    <row r="2616" ht="12.75">
      <c r="A2616" s="8"/>
    </row>
    <row r="2617" ht="12.75">
      <c r="A2617" s="8"/>
    </row>
    <row r="2618" ht="12.75">
      <c r="A2618" s="8"/>
    </row>
    <row r="2619" ht="12.75">
      <c r="A2619" s="8"/>
    </row>
    <row r="2620" ht="12.75">
      <c r="A2620" s="8"/>
    </row>
    <row r="2621" ht="12.75">
      <c r="A2621" s="8"/>
    </row>
    <row r="2622" ht="12.75">
      <c r="A2622" s="8"/>
    </row>
    <row r="2623" ht="12.75">
      <c r="A2623" s="8"/>
    </row>
    <row r="2624" ht="12.75">
      <c r="A2624" s="8"/>
    </row>
    <row r="2625" ht="12.75">
      <c r="A2625" s="8"/>
    </row>
    <row r="2626" ht="12.75">
      <c r="A2626" s="8"/>
    </row>
    <row r="2627" ht="12.75">
      <c r="A2627" s="8"/>
    </row>
    <row r="2628" ht="12.75">
      <c r="A2628" s="8"/>
    </row>
    <row r="2629" ht="12.75">
      <c r="A2629" s="8"/>
    </row>
    <row r="2630" ht="12.75">
      <c r="A2630" s="8"/>
    </row>
    <row r="2631" ht="12.75">
      <c r="A2631" s="8"/>
    </row>
    <row r="2632" ht="12.75">
      <c r="A2632" s="8"/>
    </row>
    <row r="2633" ht="12.75">
      <c r="A2633" s="8"/>
    </row>
    <row r="2634" ht="12.75">
      <c r="A2634" s="8"/>
    </row>
    <row r="2635" ht="12.75">
      <c r="A2635" s="8"/>
    </row>
    <row r="2636" ht="12.75">
      <c r="A2636" s="8"/>
    </row>
    <row r="2637" ht="12.75">
      <c r="A2637" s="8"/>
    </row>
    <row r="2638" ht="12.75">
      <c r="A2638" s="8"/>
    </row>
    <row r="2639" ht="12.75">
      <c r="A2639" s="8"/>
    </row>
    <row r="2640" ht="12.75">
      <c r="A2640" s="8"/>
    </row>
    <row r="2641" ht="12.75">
      <c r="A2641" s="8"/>
    </row>
    <row r="2642" ht="12.75">
      <c r="A2642" s="8"/>
    </row>
    <row r="2643" ht="12.75">
      <c r="A2643" s="8"/>
    </row>
    <row r="2644" ht="12.75">
      <c r="A2644" s="8"/>
    </row>
    <row r="2645" ht="12.75">
      <c r="A2645" s="8"/>
    </row>
    <row r="2646" ht="12.75">
      <c r="A2646" s="8"/>
    </row>
    <row r="2647" ht="12.75">
      <c r="A2647" s="8"/>
    </row>
    <row r="2648" ht="12.75">
      <c r="A2648" s="8"/>
    </row>
    <row r="2649" ht="12.75">
      <c r="A2649" s="8"/>
    </row>
    <row r="2650" ht="12.75">
      <c r="A2650" s="8"/>
    </row>
    <row r="2651" ht="12.75">
      <c r="A2651" s="8"/>
    </row>
    <row r="2652" ht="12.75">
      <c r="A2652" s="8"/>
    </row>
    <row r="2653" ht="12.75">
      <c r="A2653" s="8"/>
    </row>
    <row r="2654" ht="12.75">
      <c r="A2654" s="8"/>
    </row>
    <row r="2655" ht="12.75">
      <c r="A2655" s="8"/>
    </row>
    <row r="2656" ht="12.75">
      <c r="A2656" s="8"/>
    </row>
    <row r="2657" ht="12.75">
      <c r="A2657" s="8"/>
    </row>
    <row r="2658" ht="12.75">
      <c r="A2658" s="8"/>
    </row>
    <row r="2659" ht="12.75">
      <c r="A2659" s="8"/>
    </row>
    <row r="2660" ht="12.75">
      <c r="A2660" s="8"/>
    </row>
    <row r="2661" ht="12.75">
      <c r="A2661" s="8"/>
    </row>
    <row r="2662" ht="12.75">
      <c r="A2662" s="8"/>
    </row>
    <row r="2663" ht="12.75">
      <c r="A2663" s="8"/>
    </row>
    <row r="2664" ht="12.75">
      <c r="A2664" s="8"/>
    </row>
    <row r="2665" ht="12.75">
      <c r="A2665" s="8"/>
    </row>
    <row r="2666" ht="12.75">
      <c r="A2666" s="8"/>
    </row>
    <row r="2667" ht="12.75">
      <c r="A2667" s="8"/>
    </row>
    <row r="2668" ht="12.75">
      <c r="A2668" s="8"/>
    </row>
    <row r="2669" ht="12.75">
      <c r="A2669" s="8"/>
    </row>
    <row r="2670" ht="12.75">
      <c r="A2670" s="8"/>
    </row>
    <row r="2671" ht="12.75">
      <c r="A2671" s="8"/>
    </row>
    <row r="2672" ht="12.75">
      <c r="A2672" s="8"/>
    </row>
    <row r="2673" ht="12.75">
      <c r="A2673" s="8"/>
    </row>
    <row r="2674" ht="12.75">
      <c r="A2674" s="8"/>
    </row>
    <row r="2675" ht="12.75">
      <c r="A2675" s="8"/>
    </row>
    <row r="2676" ht="12.75">
      <c r="A2676" s="8"/>
    </row>
    <row r="2677" ht="12.75">
      <c r="A2677" s="8"/>
    </row>
    <row r="2678" ht="12.75">
      <c r="A2678" s="8"/>
    </row>
    <row r="2679" ht="12.75">
      <c r="A2679" s="8"/>
    </row>
    <row r="2680" ht="12.75">
      <c r="A2680" s="8"/>
    </row>
    <row r="2681" ht="12.75">
      <c r="A2681" s="8"/>
    </row>
    <row r="2682" ht="12.75">
      <c r="A2682" s="8"/>
    </row>
    <row r="2683" ht="12.75">
      <c r="A2683" s="8"/>
    </row>
    <row r="2684" ht="12.75">
      <c r="A2684" s="8"/>
    </row>
    <row r="2685" ht="12.75">
      <c r="A2685" s="8"/>
    </row>
    <row r="2686" ht="12.75">
      <c r="A2686" s="8"/>
    </row>
    <row r="2687" ht="12.75">
      <c r="A2687" s="8"/>
    </row>
    <row r="2688" ht="12.75">
      <c r="A2688" s="8"/>
    </row>
    <row r="2689" ht="12.75">
      <c r="A2689" s="8"/>
    </row>
    <row r="2690" ht="12.75">
      <c r="A2690" s="8"/>
    </row>
    <row r="2691" ht="12.75">
      <c r="A2691" s="8"/>
    </row>
    <row r="2692" ht="12.75">
      <c r="A2692" s="8"/>
    </row>
    <row r="2693" ht="12.75">
      <c r="A2693" s="8"/>
    </row>
    <row r="2694" ht="12.75">
      <c r="A2694" s="8"/>
    </row>
    <row r="2695" ht="12.75">
      <c r="A2695" s="8"/>
    </row>
    <row r="2696" ht="12.75">
      <c r="A2696" s="8"/>
    </row>
    <row r="2697" ht="12.75">
      <c r="A2697" s="8"/>
    </row>
    <row r="2698" ht="12.75">
      <c r="A2698" s="8"/>
    </row>
    <row r="2699" ht="12.75">
      <c r="A2699" s="8"/>
    </row>
    <row r="2700" ht="12.75">
      <c r="A2700" s="8"/>
    </row>
    <row r="2701" ht="12.75">
      <c r="A2701" s="8"/>
    </row>
    <row r="2702" ht="12.75">
      <c r="A2702" s="8"/>
    </row>
    <row r="2703" ht="12.75">
      <c r="A2703" s="8"/>
    </row>
    <row r="2704" ht="12.75">
      <c r="A2704" s="8"/>
    </row>
    <row r="2705" ht="12.75">
      <c r="A2705" s="8"/>
    </row>
    <row r="2706" ht="12.75">
      <c r="A2706" s="8"/>
    </row>
    <row r="2707" ht="12.75">
      <c r="A2707" s="8"/>
    </row>
    <row r="2708" ht="12.75">
      <c r="A2708" s="8"/>
    </row>
    <row r="2709" ht="12.75">
      <c r="A2709" s="8"/>
    </row>
    <row r="2710" ht="12.75">
      <c r="A2710" s="8"/>
    </row>
    <row r="2711" ht="12.75">
      <c r="A2711" s="8"/>
    </row>
    <row r="2712" ht="12.75">
      <c r="A2712" s="8"/>
    </row>
    <row r="2713" ht="12.75">
      <c r="A2713" s="8"/>
    </row>
    <row r="2714" ht="12.75">
      <c r="A2714" s="8"/>
    </row>
    <row r="2715" ht="12.75">
      <c r="A2715" s="8"/>
    </row>
    <row r="2716" ht="12.75">
      <c r="A2716" s="8"/>
    </row>
    <row r="2717" ht="12.75">
      <c r="A2717" s="8"/>
    </row>
    <row r="2718" ht="12.75">
      <c r="A2718" s="8"/>
    </row>
    <row r="2719" ht="12.75">
      <c r="A2719" s="8"/>
    </row>
    <row r="2720" ht="12.75">
      <c r="A2720" s="8"/>
    </row>
    <row r="2721" ht="12.75">
      <c r="A2721" s="8"/>
    </row>
    <row r="2722" ht="12.75">
      <c r="A2722" s="8"/>
    </row>
    <row r="2723" ht="12.75">
      <c r="A2723" s="8"/>
    </row>
    <row r="2724" ht="12.75">
      <c r="A2724" s="8"/>
    </row>
    <row r="2725" ht="12.75">
      <c r="A2725" s="8"/>
    </row>
    <row r="2726" ht="12.75">
      <c r="A2726" s="8"/>
    </row>
    <row r="2727" ht="12.75">
      <c r="A2727" s="8"/>
    </row>
    <row r="2728" ht="12.75">
      <c r="A2728" s="8"/>
    </row>
    <row r="2729" ht="12.75">
      <c r="A2729" s="8"/>
    </row>
    <row r="2730" ht="12.75">
      <c r="A2730" s="8"/>
    </row>
    <row r="2731" ht="12.75">
      <c r="A2731" s="8"/>
    </row>
    <row r="2732" ht="12.75">
      <c r="A2732" s="8"/>
    </row>
    <row r="2733" ht="12.75">
      <c r="A2733" s="8"/>
    </row>
    <row r="2734" ht="12.75">
      <c r="A2734" s="8"/>
    </row>
    <row r="2735" ht="12.75">
      <c r="A2735" s="8"/>
    </row>
    <row r="2736" ht="12.75">
      <c r="A2736" s="8"/>
    </row>
    <row r="2737" ht="12.75">
      <c r="A2737" s="8"/>
    </row>
    <row r="2738" ht="12.75">
      <c r="A2738" s="8"/>
    </row>
    <row r="2739" ht="12.75">
      <c r="A2739" s="8"/>
    </row>
    <row r="2740" ht="12.75">
      <c r="A2740" s="8"/>
    </row>
    <row r="2741" ht="12.75">
      <c r="A2741" s="8"/>
    </row>
    <row r="2742" ht="12.75">
      <c r="A2742" s="8"/>
    </row>
    <row r="2743" ht="12.75">
      <c r="A2743" s="8"/>
    </row>
    <row r="2744" ht="12.75">
      <c r="A2744" s="8"/>
    </row>
    <row r="2745" ht="12.75">
      <c r="A2745" s="8"/>
    </row>
    <row r="2746" ht="12.75">
      <c r="A2746" s="8"/>
    </row>
    <row r="2747" ht="12.75">
      <c r="A2747" s="8"/>
    </row>
    <row r="2748" ht="12.75">
      <c r="A2748" s="8"/>
    </row>
    <row r="2749" ht="12.75">
      <c r="A2749" s="8"/>
    </row>
    <row r="2750" ht="12.75">
      <c r="A2750" s="8"/>
    </row>
    <row r="2751" ht="12.75">
      <c r="A2751" s="8"/>
    </row>
    <row r="2752" ht="12.75">
      <c r="A2752" s="8"/>
    </row>
    <row r="2753" ht="12.75">
      <c r="A2753" s="8"/>
    </row>
    <row r="2754" ht="12.75">
      <c r="A2754" s="8"/>
    </row>
    <row r="2755" ht="12.75">
      <c r="A2755" s="8"/>
    </row>
    <row r="2756" ht="12.75">
      <c r="A2756" s="8"/>
    </row>
    <row r="2757" ht="12.75">
      <c r="A2757" s="8"/>
    </row>
    <row r="2758" ht="12.75">
      <c r="A2758" s="8"/>
    </row>
    <row r="2759" ht="12.75">
      <c r="A2759" s="8"/>
    </row>
    <row r="2760" ht="12.75">
      <c r="A2760" s="8"/>
    </row>
    <row r="2761" ht="12.75">
      <c r="A2761" s="8"/>
    </row>
    <row r="2762" ht="12.75">
      <c r="A2762" s="8"/>
    </row>
    <row r="2763" ht="12.75">
      <c r="A2763" s="8"/>
    </row>
    <row r="2764" ht="12.75">
      <c r="A2764" s="8"/>
    </row>
    <row r="2765" ht="12.75">
      <c r="A2765" s="8"/>
    </row>
    <row r="2766" ht="12.75">
      <c r="A2766" s="8"/>
    </row>
    <row r="2767" ht="12.75">
      <c r="A2767" s="8"/>
    </row>
    <row r="2768" ht="12.75">
      <c r="A2768" s="8"/>
    </row>
    <row r="2769" ht="12.75">
      <c r="A2769" s="8"/>
    </row>
    <row r="2770" ht="12.75">
      <c r="A2770" s="8"/>
    </row>
    <row r="2771" ht="12.75">
      <c r="A2771" s="8"/>
    </row>
    <row r="2772" ht="12.75">
      <c r="A2772" s="8"/>
    </row>
    <row r="2773" ht="12.75">
      <c r="A2773" s="8"/>
    </row>
    <row r="2774" ht="12.75">
      <c r="A2774" s="8"/>
    </row>
    <row r="2775" ht="12.75">
      <c r="A2775" s="8"/>
    </row>
    <row r="2776" ht="12.75">
      <c r="A2776" s="8"/>
    </row>
    <row r="2777" ht="12.75">
      <c r="A2777" s="8"/>
    </row>
    <row r="2778" ht="12.75">
      <c r="A2778" s="8"/>
    </row>
    <row r="2779" ht="12.75">
      <c r="A2779" s="8"/>
    </row>
    <row r="2780" ht="12.75">
      <c r="A2780" s="8"/>
    </row>
    <row r="2781" ht="12.75">
      <c r="A2781" s="8"/>
    </row>
    <row r="2782" ht="12.75">
      <c r="A2782" s="8"/>
    </row>
    <row r="2783" ht="12.75">
      <c r="A2783" s="8"/>
    </row>
    <row r="2784" ht="12.75">
      <c r="A2784" s="8"/>
    </row>
    <row r="2785" ht="12.75">
      <c r="A2785" s="8"/>
    </row>
    <row r="2786" ht="12.75">
      <c r="A2786" s="8"/>
    </row>
    <row r="2787" ht="12.75">
      <c r="A2787" s="8"/>
    </row>
    <row r="2788" ht="12.75">
      <c r="A2788" s="8"/>
    </row>
    <row r="2789" ht="12.75">
      <c r="A2789" s="8"/>
    </row>
    <row r="2790" ht="12.75">
      <c r="A2790" s="8"/>
    </row>
    <row r="2791" ht="12.75">
      <c r="A2791" s="8"/>
    </row>
    <row r="2792" ht="12.75">
      <c r="A2792" s="8"/>
    </row>
    <row r="2793" ht="12.75">
      <c r="A2793" s="8"/>
    </row>
    <row r="2794" ht="12.75">
      <c r="A2794" s="8"/>
    </row>
    <row r="2795" ht="12.75">
      <c r="A2795" s="8"/>
    </row>
    <row r="2796" ht="12.75">
      <c r="A2796" s="8"/>
    </row>
    <row r="2797" ht="12.75">
      <c r="A2797" s="8"/>
    </row>
    <row r="2798" ht="12.75">
      <c r="A2798" s="8"/>
    </row>
    <row r="2799" ht="12.75">
      <c r="A2799" s="8"/>
    </row>
    <row r="2800" ht="12.75">
      <c r="A2800" s="8"/>
    </row>
    <row r="2801" ht="12.75">
      <c r="A2801" s="8"/>
    </row>
    <row r="2802" ht="12.75">
      <c r="A2802" s="8"/>
    </row>
    <row r="2803" ht="12.75">
      <c r="A2803" s="8"/>
    </row>
    <row r="2804" ht="12.75">
      <c r="A2804" s="8"/>
    </row>
    <row r="2805" ht="12.75">
      <c r="A2805" s="8"/>
    </row>
    <row r="2806" ht="12.75">
      <c r="A2806" s="8"/>
    </row>
    <row r="2807" ht="12.75">
      <c r="A2807" s="8"/>
    </row>
    <row r="2808" ht="12.75">
      <c r="A2808" s="8"/>
    </row>
    <row r="2809" ht="12.75">
      <c r="A2809" s="8"/>
    </row>
    <row r="2810" ht="12.75">
      <c r="A2810" s="8"/>
    </row>
    <row r="2811" ht="12.75">
      <c r="A2811" s="8"/>
    </row>
    <row r="2812" ht="12.75">
      <c r="A2812" s="8"/>
    </row>
    <row r="2813" ht="12.75">
      <c r="A2813" s="8"/>
    </row>
    <row r="2814" ht="12.75">
      <c r="A2814" s="8"/>
    </row>
    <row r="2815" ht="12.75">
      <c r="A2815" s="8"/>
    </row>
    <row r="2816" ht="12.75">
      <c r="A2816" s="8"/>
    </row>
    <row r="2817" ht="12.75">
      <c r="A2817" s="8"/>
    </row>
    <row r="2818" ht="12.75">
      <c r="A2818" s="8"/>
    </row>
    <row r="2819" ht="12.75">
      <c r="A2819" s="8"/>
    </row>
    <row r="2820" ht="12.75">
      <c r="A2820" s="8"/>
    </row>
    <row r="2821" ht="12.75">
      <c r="A2821" s="8"/>
    </row>
    <row r="2822" ht="12.75">
      <c r="A2822" s="8"/>
    </row>
    <row r="2823" ht="12.75">
      <c r="A2823" s="8"/>
    </row>
    <row r="2824" ht="12.75">
      <c r="A2824" s="8"/>
    </row>
    <row r="2825" ht="12.75">
      <c r="A2825" s="8"/>
    </row>
    <row r="2826" ht="12.75">
      <c r="A2826" s="8"/>
    </row>
    <row r="2827" ht="12.75">
      <c r="A2827" s="8"/>
    </row>
    <row r="2828" ht="12.75">
      <c r="A2828" s="8"/>
    </row>
    <row r="2829" ht="12.75">
      <c r="A2829" s="8"/>
    </row>
    <row r="2830" ht="12.75">
      <c r="A2830" s="8"/>
    </row>
    <row r="2831" ht="12.75">
      <c r="A2831" s="8"/>
    </row>
    <row r="2832" ht="12.75">
      <c r="A2832" s="8"/>
    </row>
    <row r="2833" ht="12.75">
      <c r="A2833" s="8"/>
    </row>
    <row r="2834" ht="12.75">
      <c r="A2834" s="8"/>
    </row>
    <row r="2835" ht="12.75">
      <c r="A2835" s="8"/>
    </row>
    <row r="2836" ht="12.75">
      <c r="A2836" s="8"/>
    </row>
    <row r="2837" ht="12.75">
      <c r="A2837" s="8"/>
    </row>
    <row r="2838" ht="12.75">
      <c r="A2838" s="8"/>
    </row>
    <row r="2839" ht="12.75">
      <c r="A2839" s="8"/>
    </row>
    <row r="2840" ht="12.75">
      <c r="A2840" s="8"/>
    </row>
    <row r="2841" ht="12.75">
      <c r="A2841" s="8"/>
    </row>
    <row r="2842" ht="12.75">
      <c r="A2842" s="8"/>
    </row>
    <row r="2843" ht="12.75">
      <c r="A2843" s="8"/>
    </row>
    <row r="2844" ht="12.75">
      <c r="A2844" s="8"/>
    </row>
    <row r="2845" ht="12.75">
      <c r="A2845" s="8"/>
    </row>
    <row r="2846" ht="12.75">
      <c r="A2846" s="8"/>
    </row>
    <row r="2847" ht="12.75">
      <c r="A2847" s="8"/>
    </row>
    <row r="2848" ht="12.75">
      <c r="A2848" s="8"/>
    </row>
    <row r="2849" ht="12.75">
      <c r="A2849" s="8"/>
    </row>
    <row r="2850" ht="12.75">
      <c r="A2850" s="8"/>
    </row>
    <row r="2851" ht="12.75">
      <c r="A2851" s="8"/>
    </row>
    <row r="2852" ht="12.75">
      <c r="A2852" s="8"/>
    </row>
    <row r="2853" ht="12.75">
      <c r="A2853" s="8"/>
    </row>
    <row r="2854" ht="12.75">
      <c r="A2854" s="8"/>
    </row>
    <row r="2855" ht="12.75">
      <c r="A2855" s="8"/>
    </row>
    <row r="2856" ht="12.75">
      <c r="A2856" s="8"/>
    </row>
    <row r="2857" ht="12.75">
      <c r="A2857" s="8"/>
    </row>
    <row r="2858" ht="12.75">
      <c r="A2858" s="8"/>
    </row>
    <row r="2859" ht="12.75">
      <c r="A2859" s="8"/>
    </row>
    <row r="2860" ht="12.75">
      <c r="A2860" s="8"/>
    </row>
    <row r="2861" ht="12.75">
      <c r="A2861" s="8"/>
    </row>
    <row r="2862" ht="12.75">
      <c r="A2862" s="8"/>
    </row>
    <row r="2863" ht="12.75">
      <c r="A2863" s="8"/>
    </row>
    <row r="2864" ht="12.75">
      <c r="A2864" s="8"/>
    </row>
    <row r="2865" ht="12.75">
      <c r="A2865" s="8"/>
    </row>
    <row r="2866" ht="12.75">
      <c r="A2866" s="8"/>
    </row>
    <row r="2867" ht="12.75">
      <c r="A2867" s="8"/>
    </row>
    <row r="2868" ht="12.75">
      <c r="A2868" s="8"/>
    </row>
    <row r="2869" ht="12.75">
      <c r="A2869" s="8"/>
    </row>
    <row r="2870" ht="12.75">
      <c r="A2870" s="8"/>
    </row>
    <row r="2871" ht="12.75">
      <c r="A2871" s="8"/>
    </row>
    <row r="2872" ht="12.75">
      <c r="A2872" s="8"/>
    </row>
    <row r="2873" ht="12.75">
      <c r="A2873" s="8"/>
    </row>
    <row r="2874" ht="12.75">
      <c r="A2874" s="8"/>
    </row>
    <row r="2875" ht="12.75">
      <c r="A2875" s="8"/>
    </row>
    <row r="2876" ht="12.75">
      <c r="A2876" s="8"/>
    </row>
    <row r="2877" ht="12.75">
      <c r="A2877" s="8"/>
    </row>
    <row r="2878" ht="12.75">
      <c r="A2878" s="8"/>
    </row>
    <row r="2879" ht="12.75">
      <c r="A2879" s="8"/>
    </row>
    <row r="2880" ht="12.75">
      <c r="A2880" s="8"/>
    </row>
    <row r="2881" ht="12.75">
      <c r="A2881" s="8"/>
    </row>
    <row r="2882" ht="12.75">
      <c r="A2882" s="8"/>
    </row>
    <row r="2883" ht="12.75">
      <c r="A2883" s="8"/>
    </row>
    <row r="2884" ht="12.75">
      <c r="A2884" s="8"/>
    </row>
    <row r="2885" ht="12.75">
      <c r="A2885" s="8"/>
    </row>
    <row r="2886" ht="12.75">
      <c r="A2886" s="8"/>
    </row>
    <row r="2887" ht="12.75">
      <c r="A2887" s="8"/>
    </row>
    <row r="2888" ht="12.75">
      <c r="A2888" s="8"/>
    </row>
    <row r="2889" ht="12.75">
      <c r="A2889" s="8"/>
    </row>
    <row r="2890" ht="12.75">
      <c r="A2890" s="8"/>
    </row>
    <row r="2891" ht="12.75">
      <c r="A2891" s="8"/>
    </row>
    <row r="2892" ht="12.75">
      <c r="A2892" s="8"/>
    </row>
    <row r="2893" ht="12.75">
      <c r="A2893" s="8"/>
    </row>
    <row r="2894" ht="12.75">
      <c r="A2894" s="8"/>
    </row>
    <row r="2895" ht="12.75">
      <c r="A2895" s="8"/>
    </row>
    <row r="2896" ht="12.75">
      <c r="A2896" s="8"/>
    </row>
    <row r="2897" ht="12.75">
      <c r="A2897" s="8"/>
    </row>
    <row r="2898" ht="12.75">
      <c r="A2898" s="8"/>
    </row>
    <row r="2899" ht="12.75">
      <c r="A2899" s="8"/>
    </row>
    <row r="2900" ht="12.75">
      <c r="A2900" s="8"/>
    </row>
    <row r="2901" ht="12.75">
      <c r="A2901" s="8"/>
    </row>
    <row r="2902" ht="12.75">
      <c r="A2902" s="8"/>
    </row>
    <row r="2903" ht="12.75">
      <c r="A2903" s="8"/>
    </row>
    <row r="2904" ht="12.75">
      <c r="A2904" s="8"/>
    </row>
    <row r="2905" ht="12.75">
      <c r="A2905" s="8"/>
    </row>
    <row r="2906" ht="12.75">
      <c r="A2906" s="8"/>
    </row>
    <row r="2907" ht="12.75">
      <c r="A2907" s="8"/>
    </row>
    <row r="2908" ht="12.75">
      <c r="A2908" s="8"/>
    </row>
    <row r="2909" ht="12.75">
      <c r="A2909" s="8"/>
    </row>
    <row r="2910" ht="12.75">
      <c r="A2910" s="8"/>
    </row>
    <row r="2911" ht="12.75">
      <c r="A2911" s="8"/>
    </row>
    <row r="2912" ht="12.75">
      <c r="A2912" s="8"/>
    </row>
    <row r="2913" ht="12.75">
      <c r="A2913" s="8"/>
    </row>
    <row r="2914" ht="12.75">
      <c r="A2914" s="8"/>
    </row>
    <row r="2915" ht="12.75">
      <c r="A2915" s="8"/>
    </row>
    <row r="2916" ht="12.75">
      <c r="A2916" s="8"/>
    </row>
    <row r="2917" ht="12.75">
      <c r="A2917" s="8"/>
    </row>
    <row r="2918" ht="12.75">
      <c r="A2918" s="8"/>
    </row>
    <row r="2919" ht="12.75">
      <c r="A2919" s="8"/>
    </row>
    <row r="2920" ht="12.75">
      <c r="A2920" s="8"/>
    </row>
    <row r="2921" ht="12.75">
      <c r="A2921" s="8"/>
    </row>
    <row r="2922" ht="12.75">
      <c r="A2922" s="8"/>
    </row>
    <row r="2923" ht="12.75">
      <c r="A2923" s="8"/>
    </row>
    <row r="2924" ht="12.75">
      <c r="A2924" s="8"/>
    </row>
    <row r="2925" ht="12.75">
      <c r="A2925" s="8"/>
    </row>
    <row r="2926" ht="12.75">
      <c r="A2926" s="8"/>
    </row>
    <row r="2927" ht="12.75">
      <c r="A2927" s="8"/>
    </row>
    <row r="2928" ht="12.75">
      <c r="A2928" s="8"/>
    </row>
    <row r="2929" ht="12.75">
      <c r="A2929" s="8"/>
    </row>
    <row r="2930" ht="12.75">
      <c r="A2930" s="8"/>
    </row>
    <row r="2931" ht="12.75">
      <c r="A2931" s="8"/>
    </row>
    <row r="2932" ht="12.75">
      <c r="A2932" s="8"/>
    </row>
    <row r="2933" ht="12.75">
      <c r="A2933" s="8"/>
    </row>
    <row r="2934" ht="12.75">
      <c r="A2934" s="8"/>
    </row>
    <row r="2935" ht="12.75">
      <c r="A2935" s="8"/>
    </row>
    <row r="2936" ht="12.75">
      <c r="A2936" s="8"/>
    </row>
    <row r="2937" ht="12.75">
      <c r="A2937" s="8"/>
    </row>
    <row r="2938" ht="12.75">
      <c r="A2938" s="8"/>
    </row>
    <row r="2939" ht="12.75">
      <c r="A2939" s="8"/>
    </row>
    <row r="2940" ht="12.75">
      <c r="A2940" s="8"/>
    </row>
    <row r="2941" ht="12.75">
      <c r="A2941" s="8"/>
    </row>
    <row r="2942" ht="12.75">
      <c r="A2942" s="8"/>
    </row>
    <row r="2943" ht="12.75">
      <c r="A2943" s="8"/>
    </row>
    <row r="2944" ht="12.75">
      <c r="A2944" s="8"/>
    </row>
    <row r="2945" ht="12.75">
      <c r="A2945" s="8"/>
    </row>
    <row r="2946" ht="12.75">
      <c r="A2946" s="8"/>
    </row>
    <row r="2947" ht="12.75">
      <c r="A2947" s="8"/>
    </row>
    <row r="2948" ht="12.75">
      <c r="A2948" s="8"/>
    </row>
    <row r="2949" ht="12.75">
      <c r="A2949" s="8"/>
    </row>
    <row r="2950" ht="12.75">
      <c r="A2950" s="8"/>
    </row>
    <row r="2951" ht="12.75">
      <c r="A2951" s="8"/>
    </row>
    <row r="2952" ht="12.75">
      <c r="A2952" s="8"/>
    </row>
    <row r="2953" ht="12.75">
      <c r="A2953" s="8"/>
    </row>
    <row r="2954" ht="12.75">
      <c r="A2954" s="8"/>
    </row>
    <row r="2955" ht="12.75">
      <c r="A2955" s="8"/>
    </row>
    <row r="2956" ht="12.75">
      <c r="A2956" s="8"/>
    </row>
    <row r="2957" ht="12.75">
      <c r="A2957" s="8"/>
    </row>
    <row r="2958" ht="12.75">
      <c r="A2958" s="8"/>
    </row>
    <row r="2959" ht="12.75">
      <c r="A2959" s="8"/>
    </row>
    <row r="2960" ht="12.75">
      <c r="A2960" s="8"/>
    </row>
    <row r="2961" ht="12.75">
      <c r="A2961" s="8"/>
    </row>
    <row r="2962" ht="12.75">
      <c r="A2962" s="8"/>
    </row>
    <row r="2963" ht="12.75">
      <c r="A2963" s="8"/>
    </row>
    <row r="2964" ht="12.75">
      <c r="A2964" s="8"/>
    </row>
    <row r="2965" ht="12.75">
      <c r="A2965" s="8"/>
    </row>
    <row r="2966" ht="12.75">
      <c r="A2966" s="8"/>
    </row>
    <row r="2967" ht="12.75">
      <c r="A2967" s="8"/>
    </row>
    <row r="2968" ht="12.75">
      <c r="A2968" s="8"/>
    </row>
    <row r="2969" ht="12.75">
      <c r="A2969" s="8"/>
    </row>
    <row r="2970" ht="12.75">
      <c r="A2970" s="8"/>
    </row>
    <row r="2971" ht="12.75">
      <c r="A2971" s="8"/>
    </row>
    <row r="2972" ht="12.75">
      <c r="A2972" s="8"/>
    </row>
    <row r="2973" ht="12.75">
      <c r="A2973" s="8"/>
    </row>
    <row r="2974" ht="12.75">
      <c r="A2974" s="8"/>
    </row>
    <row r="2975" ht="12.75">
      <c r="A2975" s="8"/>
    </row>
    <row r="2976" ht="12.75">
      <c r="A2976" s="8"/>
    </row>
    <row r="2977" ht="12.75">
      <c r="A2977" s="8"/>
    </row>
    <row r="2978" ht="12.75">
      <c r="A2978" s="8"/>
    </row>
    <row r="2979" ht="12.75">
      <c r="A2979" s="8"/>
    </row>
    <row r="2980" ht="12.75">
      <c r="A2980" s="8"/>
    </row>
    <row r="2981" ht="12.75">
      <c r="A2981" s="8"/>
    </row>
    <row r="2982" ht="12.75">
      <c r="A2982" s="8"/>
    </row>
    <row r="2983" ht="12.75">
      <c r="A2983" s="8"/>
    </row>
    <row r="2984" ht="12.75">
      <c r="A2984" s="8"/>
    </row>
    <row r="2985" ht="12.75">
      <c r="A2985" s="8"/>
    </row>
    <row r="2986" ht="12.75">
      <c r="A2986" s="8"/>
    </row>
    <row r="2987" ht="12.75">
      <c r="A2987" s="8"/>
    </row>
    <row r="2988" ht="12.75">
      <c r="A2988" s="8"/>
    </row>
    <row r="2989" ht="12.75">
      <c r="A2989" s="8"/>
    </row>
    <row r="2990" ht="12.75">
      <c r="A2990" s="8"/>
    </row>
    <row r="2991" ht="12.75">
      <c r="A2991" s="8"/>
    </row>
    <row r="2992" ht="12.75">
      <c r="A2992" s="8"/>
    </row>
    <row r="2993" ht="12.75">
      <c r="A2993" s="8"/>
    </row>
    <row r="2994" ht="12.75">
      <c r="A2994" s="8"/>
    </row>
    <row r="2995" ht="12.75">
      <c r="A2995" s="8"/>
    </row>
    <row r="2996" ht="12.75">
      <c r="A2996" s="8"/>
    </row>
    <row r="2997" ht="12.75">
      <c r="A2997" s="8"/>
    </row>
    <row r="2998" ht="12.75">
      <c r="A2998" s="8"/>
    </row>
    <row r="2999" ht="12.75">
      <c r="A2999" s="8"/>
    </row>
    <row r="3000" ht="12.75">
      <c r="A3000" s="8"/>
    </row>
    <row r="3001" ht="12.75">
      <c r="A3001" s="8"/>
    </row>
    <row r="3002" ht="12.75">
      <c r="A3002" s="8"/>
    </row>
    <row r="3003" ht="12.75">
      <c r="A3003" s="8"/>
    </row>
    <row r="3004" ht="12.75">
      <c r="A3004" s="8"/>
    </row>
    <row r="3005" ht="12.75">
      <c r="A3005" s="8"/>
    </row>
    <row r="3006" ht="12.75">
      <c r="A3006" s="8"/>
    </row>
    <row r="3007" ht="12.75">
      <c r="A3007" s="8"/>
    </row>
    <row r="3008" ht="12.75">
      <c r="A3008" s="8"/>
    </row>
    <row r="3009" ht="12.75">
      <c r="A3009" s="8"/>
    </row>
    <row r="3010" ht="12.75">
      <c r="A3010" s="8"/>
    </row>
    <row r="3011" ht="12.75">
      <c r="A3011" s="8"/>
    </row>
    <row r="3012" ht="12.75">
      <c r="A3012" s="8"/>
    </row>
    <row r="3013" ht="12.75">
      <c r="A3013" s="8"/>
    </row>
    <row r="3014" ht="12.75">
      <c r="A3014" s="8"/>
    </row>
    <row r="3015" ht="12.75">
      <c r="A3015" s="8"/>
    </row>
    <row r="3016" ht="12.75">
      <c r="A3016" s="8"/>
    </row>
    <row r="3017" ht="12.75">
      <c r="A3017" s="8"/>
    </row>
    <row r="3018" ht="12.75">
      <c r="A3018" s="8"/>
    </row>
    <row r="3019" ht="12.75">
      <c r="A3019" s="8"/>
    </row>
    <row r="3020" ht="12.75">
      <c r="A3020" s="8"/>
    </row>
    <row r="3021" ht="12.75">
      <c r="A3021" s="8"/>
    </row>
    <row r="3022" ht="12.75">
      <c r="A3022" s="8"/>
    </row>
    <row r="3023" ht="12.75">
      <c r="A3023" s="8"/>
    </row>
    <row r="3024" ht="12.75">
      <c r="A3024" s="8"/>
    </row>
    <row r="3025" ht="12.75">
      <c r="A3025" s="8"/>
    </row>
    <row r="3026" ht="12.75">
      <c r="A3026" s="8"/>
    </row>
    <row r="3027" ht="12.75">
      <c r="A3027" s="8"/>
    </row>
    <row r="3028" ht="12.75">
      <c r="A3028" s="8"/>
    </row>
    <row r="3029" ht="12.75">
      <c r="A3029" s="8"/>
    </row>
    <row r="3030" ht="12.75">
      <c r="A3030" s="8"/>
    </row>
    <row r="3031" ht="12.75">
      <c r="A3031" s="8"/>
    </row>
    <row r="3032" ht="12.75">
      <c r="A3032" s="8"/>
    </row>
    <row r="3033" ht="12.75">
      <c r="A3033" s="8"/>
    </row>
    <row r="3034" ht="12.75">
      <c r="A3034" s="8"/>
    </row>
    <row r="3035" ht="12.75">
      <c r="A3035" s="8"/>
    </row>
    <row r="3036" ht="12.75">
      <c r="A3036" s="8"/>
    </row>
    <row r="3037" ht="12.75">
      <c r="A3037" s="8"/>
    </row>
    <row r="3038" ht="12.75">
      <c r="A3038" s="8"/>
    </row>
    <row r="3039" ht="12.75">
      <c r="A3039" s="8"/>
    </row>
    <row r="3040" ht="12.75">
      <c r="A3040" s="8"/>
    </row>
    <row r="3041" ht="12.75">
      <c r="A3041" s="8"/>
    </row>
    <row r="3042" ht="12.75">
      <c r="A3042" s="8"/>
    </row>
    <row r="3043" ht="12.75">
      <c r="A3043" s="8"/>
    </row>
    <row r="3044" ht="12.75">
      <c r="A3044" s="8"/>
    </row>
    <row r="3045" ht="12.75">
      <c r="A3045" s="8"/>
    </row>
    <row r="3046" ht="12.75">
      <c r="A3046" s="8"/>
    </row>
    <row r="3047" ht="12.75">
      <c r="A3047" s="8"/>
    </row>
    <row r="3048" ht="12.75">
      <c r="A3048" s="8"/>
    </row>
    <row r="3049" ht="12.75">
      <c r="A3049" s="8"/>
    </row>
    <row r="3050" ht="12.75">
      <c r="A3050" s="8"/>
    </row>
    <row r="3051" ht="12.75">
      <c r="A3051" s="8"/>
    </row>
    <row r="3052" ht="12.75">
      <c r="A3052" s="8"/>
    </row>
    <row r="3053" ht="12.75">
      <c r="A3053" s="8"/>
    </row>
    <row r="3054" ht="12.75">
      <c r="A3054" s="8"/>
    </row>
    <row r="3055" ht="12.75">
      <c r="A3055" s="8"/>
    </row>
    <row r="3056" ht="12.75">
      <c r="A3056" s="8"/>
    </row>
    <row r="3057" ht="12.75">
      <c r="A3057" s="8"/>
    </row>
    <row r="3058" ht="12.75">
      <c r="A3058" s="8"/>
    </row>
    <row r="3059" ht="12.75">
      <c r="A3059" s="8"/>
    </row>
    <row r="3060" ht="12.75">
      <c r="A3060" s="8"/>
    </row>
    <row r="3061" ht="12.75">
      <c r="A3061" s="8"/>
    </row>
    <row r="3062" ht="12.75">
      <c r="A3062" s="8"/>
    </row>
    <row r="3063" ht="12.75">
      <c r="A3063" s="8"/>
    </row>
    <row r="3064" ht="12.75">
      <c r="A3064" s="8"/>
    </row>
    <row r="3065" ht="12.75">
      <c r="A3065" s="8"/>
    </row>
    <row r="3066" ht="12.75">
      <c r="A3066" s="8"/>
    </row>
    <row r="3067" ht="12.75">
      <c r="A3067" s="8"/>
    </row>
    <row r="3068" ht="12.75">
      <c r="A3068" s="8"/>
    </row>
    <row r="3069" ht="12.75">
      <c r="A3069" s="8"/>
    </row>
    <row r="3070" ht="12.75">
      <c r="A3070" s="8"/>
    </row>
    <row r="3071" ht="12.75">
      <c r="A3071" s="8"/>
    </row>
    <row r="3072" ht="12.75">
      <c r="A3072" s="8"/>
    </row>
    <row r="3073" ht="12.75">
      <c r="A3073" s="8"/>
    </row>
    <row r="3074" ht="12.75">
      <c r="A3074" s="8"/>
    </row>
    <row r="3075" ht="12.75">
      <c r="A3075" s="8"/>
    </row>
    <row r="3076" ht="12.75">
      <c r="A3076" s="8"/>
    </row>
    <row r="3077" ht="12.75">
      <c r="A3077" s="8"/>
    </row>
    <row r="3078" ht="12.75">
      <c r="A3078" s="8"/>
    </row>
    <row r="3079" ht="12.75">
      <c r="A3079" s="8"/>
    </row>
    <row r="3080" ht="12.75">
      <c r="A3080" s="8"/>
    </row>
    <row r="3081" ht="12.75">
      <c r="A3081" s="8"/>
    </row>
    <row r="3082" ht="12.75">
      <c r="A3082" s="8"/>
    </row>
    <row r="3083" ht="12.75">
      <c r="A3083" s="8"/>
    </row>
    <row r="3084" ht="12.75">
      <c r="A3084" s="8"/>
    </row>
    <row r="3085" ht="12.75">
      <c r="A3085" s="8"/>
    </row>
    <row r="3086" ht="12.75">
      <c r="A3086" s="8"/>
    </row>
    <row r="3087" ht="12.75">
      <c r="A3087" s="8"/>
    </row>
    <row r="3088" ht="12.75">
      <c r="A3088" s="8"/>
    </row>
    <row r="3089" ht="12.75">
      <c r="A3089" s="8"/>
    </row>
    <row r="3090" ht="12.75">
      <c r="A3090" s="8"/>
    </row>
    <row r="3091" ht="12.75">
      <c r="A3091" s="8"/>
    </row>
    <row r="3092" ht="12.75">
      <c r="A3092" s="8"/>
    </row>
    <row r="3093" ht="12.75">
      <c r="A3093" s="8"/>
    </row>
    <row r="3094" ht="12.75">
      <c r="A3094" s="8"/>
    </row>
    <row r="3095" ht="12.75">
      <c r="A3095" s="8"/>
    </row>
    <row r="3096" ht="12.75">
      <c r="A3096" s="8"/>
    </row>
    <row r="3097" ht="12.75">
      <c r="A3097" s="8"/>
    </row>
    <row r="3098" ht="12.75">
      <c r="A3098" s="8"/>
    </row>
    <row r="3099" ht="12.75">
      <c r="A3099" s="8"/>
    </row>
    <row r="3100" ht="12.75">
      <c r="A3100" s="8"/>
    </row>
    <row r="3101" ht="12.75">
      <c r="A3101" s="8"/>
    </row>
    <row r="3102" ht="12.75">
      <c r="A3102" s="8"/>
    </row>
    <row r="3103" ht="12.75">
      <c r="A3103" s="8"/>
    </row>
    <row r="3104" ht="12.75">
      <c r="A3104" s="8"/>
    </row>
    <row r="3105" ht="12.75">
      <c r="A3105" s="8"/>
    </row>
    <row r="3106" ht="12.75">
      <c r="A3106" s="8"/>
    </row>
    <row r="3107" ht="12.75">
      <c r="A3107" s="8"/>
    </row>
    <row r="3108" ht="12.75">
      <c r="A3108" s="8"/>
    </row>
    <row r="3109" ht="12.75">
      <c r="A3109" s="8"/>
    </row>
    <row r="3110" ht="12.75">
      <c r="A3110" s="8"/>
    </row>
    <row r="3111" ht="12.75">
      <c r="A3111" s="8"/>
    </row>
    <row r="3112" ht="12.75">
      <c r="A3112" s="8"/>
    </row>
    <row r="3113" ht="12.75">
      <c r="A3113" s="8"/>
    </row>
    <row r="3114" ht="12.75">
      <c r="A3114" s="8"/>
    </row>
    <row r="3115" ht="12.75">
      <c r="A3115" s="8"/>
    </row>
    <row r="3116" ht="12.75">
      <c r="A3116" s="8"/>
    </row>
    <row r="3117" ht="12.75">
      <c r="A3117" s="8"/>
    </row>
    <row r="3118" ht="12.75">
      <c r="A3118" s="8"/>
    </row>
    <row r="3119" ht="12.75">
      <c r="A3119" s="8"/>
    </row>
    <row r="3120" ht="12.75">
      <c r="A3120" s="8"/>
    </row>
    <row r="3121" ht="12.75">
      <c r="A3121" s="8"/>
    </row>
    <row r="3122" ht="12.75">
      <c r="A3122" s="8"/>
    </row>
    <row r="3123" ht="12.75">
      <c r="A3123" s="8"/>
    </row>
    <row r="3124" ht="12.75">
      <c r="A3124" s="8"/>
    </row>
    <row r="3125" ht="12.75">
      <c r="A3125" s="8"/>
    </row>
    <row r="3126" ht="12.75">
      <c r="A3126" s="8"/>
    </row>
    <row r="3127" ht="12.75">
      <c r="A3127" s="8"/>
    </row>
    <row r="3128" ht="12.75">
      <c r="A3128" s="8"/>
    </row>
    <row r="3129" ht="12.75">
      <c r="A3129" s="8"/>
    </row>
    <row r="3130" ht="12.75">
      <c r="A3130" s="8"/>
    </row>
    <row r="3131" ht="12.75">
      <c r="A3131" s="8"/>
    </row>
    <row r="3132" ht="12.75">
      <c r="A3132" s="8"/>
    </row>
    <row r="3133" ht="12.75">
      <c r="A3133" s="8"/>
    </row>
    <row r="3134" ht="12.75">
      <c r="A3134" s="8"/>
    </row>
    <row r="3135" ht="12.75">
      <c r="A3135" s="8"/>
    </row>
    <row r="3136" ht="12.75">
      <c r="A3136" s="8"/>
    </row>
    <row r="3137" ht="12.75">
      <c r="A3137" s="8"/>
    </row>
    <row r="3138" ht="12.75">
      <c r="A3138" s="8"/>
    </row>
    <row r="3139" ht="12.75">
      <c r="A3139" s="8"/>
    </row>
    <row r="3140" ht="12.75">
      <c r="A3140" s="8"/>
    </row>
    <row r="3141" ht="12.75">
      <c r="A3141" s="8"/>
    </row>
    <row r="3142" ht="12.75">
      <c r="A3142" s="8"/>
    </row>
    <row r="3143" ht="12.75">
      <c r="A3143" s="8"/>
    </row>
    <row r="3144" ht="12.75">
      <c r="A3144" s="8"/>
    </row>
    <row r="3145" ht="12.75">
      <c r="A3145" s="8"/>
    </row>
    <row r="3146" ht="12.75">
      <c r="A3146" s="8"/>
    </row>
    <row r="3147" ht="12.75">
      <c r="A3147" s="8"/>
    </row>
    <row r="3148" ht="12.75">
      <c r="A3148" s="8"/>
    </row>
    <row r="3149" ht="12.75">
      <c r="A3149" s="8"/>
    </row>
    <row r="3150" ht="12.75">
      <c r="A3150" s="8"/>
    </row>
    <row r="3151" ht="12.75">
      <c r="A3151" s="8"/>
    </row>
    <row r="3152" ht="12.75">
      <c r="A3152" s="8"/>
    </row>
    <row r="3153" ht="12.75">
      <c r="A3153" s="8"/>
    </row>
    <row r="3154" ht="12.75">
      <c r="A3154" s="8"/>
    </row>
    <row r="3155" ht="12.75">
      <c r="A3155" s="8"/>
    </row>
    <row r="3156" ht="12.75">
      <c r="A3156" s="8"/>
    </row>
    <row r="3157" ht="12.75">
      <c r="A3157" s="8"/>
    </row>
    <row r="3158" ht="12.75">
      <c r="A3158" s="8"/>
    </row>
    <row r="3159" ht="12.75">
      <c r="A3159" s="8"/>
    </row>
    <row r="3160" ht="12.75">
      <c r="A3160" s="8"/>
    </row>
    <row r="3161" ht="12.75">
      <c r="A3161" s="8"/>
    </row>
    <row r="3162" ht="12.75">
      <c r="A3162" s="8"/>
    </row>
    <row r="3163" ht="12.75">
      <c r="A3163" s="8"/>
    </row>
    <row r="3164" ht="12.75">
      <c r="A3164" s="8"/>
    </row>
    <row r="3165" ht="12.75">
      <c r="A3165" s="8"/>
    </row>
    <row r="3166" ht="12.75">
      <c r="A3166" s="8"/>
    </row>
    <row r="3167" ht="12.75">
      <c r="A3167" s="8"/>
    </row>
    <row r="3168" ht="12.75">
      <c r="A3168" s="8"/>
    </row>
    <row r="3169" ht="12.75">
      <c r="A3169" s="8"/>
    </row>
    <row r="3170" ht="12.75">
      <c r="A3170" s="8"/>
    </row>
    <row r="3171" ht="12.75">
      <c r="A3171" s="8"/>
    </row>
    <row r="3172" ht="12.75">
      <c r="A3172" s="8"/>
    </row>
    <row r="3173" ht="12.75">
      <c r="A3173" s="8"/>
    </row>
    <row r="3174" ht="12.75">
      <c r="A3174" s="8"/>
    </row>
    <row r="3175" ht="12.75">
      <c r="A3175" s="8"/>
    </row>
    <row r="3176" ht="12.75">
      <c r="A3176" s="8"/>
    </row>
    <row r="3177" ht="12.75">
      <c r="A3177" s="8"/>
    </row>
    <row r="3178" ht="12.75">
      <c r="A3178" s="8"/>
    </row>
    <row r="3179" ht="12.75">
      <c r="A3179" s="8"/>
    </row>
    <row r="3180" ht="12.75">
      <c r="A3180" s="8"/>
    </row>
    <row r="3181" ht="12.75">
      <c r="A3181" s="8"/>
    </row>
    <row r="3182" ht="12.75">
      <c r="A3182" s="8"/>
    </row>
    <row r="3183" ht="12.75">
      <c r="A3183" s="8"/>
    </row>
    <row r="3184" ht="12.75">
      <c r="A3184" s="8"/>
    </row>
    <row r="3185" ht="12.75">
      <c r="A3185" s="8"/>
    </row>
    <row r="3186" ht="12.75">
      <c r="A3186" s="8"/>
    </row>
    <row r="3187" ht="12.75">
      <c r="A3187" s="8"/>
    </row>
    <row r="3188" ht="12.75">
      <c r="A3188" s="8"/>
    </row>
    <row r="3189" ht="12.75">
      <c r="A3189" s="8"/>
    </row>
    <row r="3190" ht="12.75">
      <c r="A3190" s="8"/>
    </row>
    <row r="3191" ht="12.75">
      <c r="A3191" s="8"/>
    </row>
    <row r="3192" ht="12.75">
      <c r="A3192" s="8"/>
    </row>
    <row r="3193" ht="12.75">
      <c r="A3193" s="8"/>
    </row>
    <row r="3194" ht="12.75">
      <c r="A3194" s="8"/>
    </row>
    <row r="3195" ht="12.75">
      <c r="A3195" s="8"/>
    </row>
    <row r="3196" ht="12.75">
      <c r="A3196" s="8"/>
    </row>
    <row r="3197" ht="12.75">
      <c r="A3197" s="8"/>
    </row>
    <row r="3198" ht="12.75">
      <c r="A3198" s="8"/>
    </row>
    <row r="3199" ht="12.75">
      <c r="A3199" s="8"/>
    </row>
    <row r="3200" ht="12.75">
      <c r="A3200" s="8"/>
    </row>
    <row r="3201" ht="12.75">
      <c r="A3201" s="8"/>
    </row>
    <row r="3202" ht="12.75">
      <c r="A3202" s="8"/>
    </row>
    <row r="3203" ht="12.75">
      <c r="A3203" s="8"/>
    </row>
    <row r="3204" ht="12.75">
      <c r="A3204" s="8"/>
    </row>
    <row r="3205" ht="12.75">
      <c r="A3205" s="8"/>
    </row>
    <row r="3206" ht="12.75">
      <c r="A3206" s="8"/>
    </row>
    <row r="3207" ht="12.75">
      <c r="A3207" s="8"/>
    </row>
    <row r="3208" ht="12.75">
      <c r="A3208" s="8"/>
    </row>
    <row r="3209" ht="12.75">
      <c r="A3209" s="8"/>
    </row>
    <row r="3210" ht="12.75">
      <c r="A3210" s="8"/>
    </row>
    <row r="3211" ht="12.75">
      <c r="A3211" s="8"/>
    </row>
    <row r="3212" ht="12.75">
      <c r="A3212" s="8"/>
    </row>
    <row r="3213" ht="12.75">
      <c r="A3213" s="8"/>
    </row>
    <row r="3214" ht="12.75">
      <c r="A3214" s="8"/>
    </row>
    <row r="3215" ht="12.75">
      <c r="A3215" s="8"/>
    </row>
    <row r="3216" ht="12.75">
      <c r="A3216" s="8"/>
    </row>
    <row r="3217" ht="12.75">
      <c r="A3217" s="8"/>
    </row>
    <row r="3218" ht="12.75">
      <c r="A3218" s="8"/>
    </row>
    <row r="3219" ht="12.75">
      <c r="A3219" s="8"/>
    </row>
    <row r="3220" ht="12.75">
      <c r="A3220" s="8"/>
    </row>
    <row r="3221" ht="12.75">
      <c r="A3221" s="8"/>
    </row>
    <row r="3222" ht="12.75">
      <c r="A3222" s="8"/>
    </row>
    <row r="3223" ht="12.75">
      <c r="A3223" s="8"/>
    </row>
    <row r="3224" ht="12.75">
      <c r="A3224" s="8"/>
    </row>
    <row r="3225" ht="12.75">
      <c r="A3225" s="8"/>
    </row>
    <row r="3226" ht="12.75">
      <c r="A3226" s="8"/>
    </row>
    <row r="3227" ht="12.75">
      <c r="A3227" s="8"/>
    </row>
    <row r="3228" ht="12.75">
      <c r="A3228" s="8"/>
    </row>
    <row r="3229" ht="12.75">
      <c r="A3229" s="8"/>
    </row>
    <row r="3230" ht="12.75">
      <c r="A3230" s="8"/>
    </row>
    <row r="3231" ht="12.75">
      <c r="A3231" s="8"/>
    </row>
    <row r="3232" ht="12.75">
      <c r="A3232" s="8"/>
    </row>
    <row r="3233" ht="12.75">
      <c r="A3233" s="8"/>
    </row>
    <row r="3234" ht="12.75">
      <c r="A3234" s="8"/>
    </row>
    <row r="3235" ht="12.75">
      <c r="A3235" s="8"/>
    </row>
    <row r="3236" ht="12.75">
      <c r="A3236" s="8"/>
    </row>
    <row r="3237" ht="12.75">
      <c r="A3237" s="8"/>
    </row>
    <row r="3238" ht="12.75">
      <c r="A3238" s="8"/>
    </row>
    <row r="3239" ht="12.75">
      <c r="A3239" s="8"/>
    </row>
    <row r="3240" ht="12.75">
      <c r="A3240" s="8"/>
    </row>
    <row r="3241" ht="12.75">
      <c r="A3241" s="8"/>
    </row>
    <row r="3242" ht="12.75">
      <c r="A3242" s="8"/>
    </row>
    <row r="3243" ht="12.75">
      <c r="A3243" s="8"/>
    </row>
    <row r="3244" ht="12.75">
      <c r="A3244" s="8"/>
    </row>
    <row r="3245" ht="12.75">
      <c r="A3245" s="8"/>
    </row>
    <row r="3246" ht="12.75">
      <c r="A3246" s="8"/>
    </row>
    <row r="3247" ht="12.75">
      <c r="A3247" s="8"/>
    </row>
    <row r="3248" ht="12.75">
      <c r="A3248" s="8"/>
    </row>
    <row r="3249" ht="12.75">
      <c r="A3249" s="8"/>
    </row>
    <row r="3250" ht="12.75">
      <c r="A3250" s="8"/>
    </row>
    <row r="3251" ht="12.75">
      <c r="A3251" s="8"/>
    </row>
    <row r="3252" ht="12.75">
      <c r="A3252" s="8"/>
    </row>
    <row r="3253" ht="12.75">
      <c r="A3253" s="8"/>
    </row>
    <row r="3254" ht="12.75">
      <c r="A3254" s="8"/>
    </row>
    <row r="3255" ht="12.75">
      <c r="A3255" s="8"/>
    </row>
    <row r="3256" ht="12.75">
      <c r="A3256" s="8"/>
    </row>
    <row r="3257" ht="12.75">
      <c r="A3257" s="8"/>
    </row>
    <row r="3258" ht="12.75">
      <c r="A3258" s="8"/>
    </row>
    <row r="3259" ht="12.75">
      <c r="A3259" s="8"/>
    </row>
    <row r="3260" ht="12.75">
      <c r="A3260" s="8"/>
    </row>
    <row r="3261" ht="12.75">
      <c r="A3261" s="8"/>
    </row>
    <row r="3262" ht="12.75">
      <c r="A3262" s="8"/>
    </row>
    <row r="3263" ht="12.75">
      <c r="A3263" s="8"/>
    </row>
    <row r="3264" ht="12.75">
      <c r="A3264" s="8"/>
    </row>
    <row r="3265" ht="12.75">
      <c r="A3265" s="8"/>
    </row>
    <row r="3266" ht="12.75">
      <c r="A3266" s="8"/>
    </row>
    <row r="3267" ht="12.75">
      <c r="A3267" s="8"/>
    </row>
    <row r="3268" ht="12.75">
      <c r="A3268" s="8"/>
    </row>
    <row r="3269" ht="12.75">
      <c r="A3269" s="8"/>
    </row>
    <row r="3270" ht="12.75">
      <c r="A3270" s="8"/>
    </row>
    <row r="3271" ht="12.75">
      <c r="A3271" s="8"/>
    </row>
    <row r="3272" ht="12.75">
      <c r="A3272" s="8"/>
    </row>
    <row r="3273" ht="12.75">
      <c r="A3273" s="8"/>
    </row>
    <row r="3274" ht="12.75">
      <c r="A3274" s="8"/>
    </row>
    <row r="3275" ht="12.75">
      <c r="A3275" s="8"/>
    </row>
    <row r="3276" ht="12.75">
      <c r="A3276" s="8"/>
    </row>
    <row r="3277" ht="12.75">
      <c r="A3277" s="8"/>
    </row>
    <row r="3278" ht="12.75">
      <c r="A3278" s="8"/>
    </row>
    <row r="3279" ht="12.75">
      <c r="A3279" s="8"/>
    </row>
    <row r="3280" ht="12.75">
      <c r="A3280" s="8"/>
    </row>
    <row r="3281" ht="12.75">
      <c r="A3281" s="8"/>
    </row>
    <row r="3282" ht="12.75">
      <c r="A3282" s="8"/>
    </row>
    <row r="3283" ht="12.75">
      <c r="A3283" s="8"/>
    </row>
    <row r="3284" ht="12.75">
      <c r="A3284" s="8"/>
    </row>
    <row r="3285" ht="12.75">
      <c r="A3285" s="8"/>
    </row>
    <row r="3286" ht="12.75">
      <c r="A3286" s="8"/>
    </row>
    <row r="3287" ht="12.75">
      <c r="A3287" s="8"/>
    </row>
    <row r="3288" ht="12.75">
      <c r="A3288" s="8"/>
    </row>
    <row r="3289" ht="12.75">
      <c r="A3289" s="8"/>
    </row>
    <row r="3290" ht="12.75">
      <c r="A3290" s="8"/>
    </row>
    <row r="3291" ht="12.75">
      <c r="A3291" s="8"/>
    </row>
    <row r="3292" ht="12.75">
      <c r="A3292" s="8"/>
    </row>
    <row r="3293" ht="12.75">
      <c r="A3293" s="8"/>
    </row>
    <row r="3294" ht="12.75">
      <c r="A3294" s="8"/>
    </row>
    <row r="3295" ht="12.75">
      <c r="A3295" s="8"/>
    </row>
    <row r="3296" ht="12.75">
      <c r="A3296" s="8"/>
    </row>
    <row r="3297" ht="12.75">
      <c r="A3297" s="8"/>
    </row>
    <row r="3298" ht="12.75">
      <c r="A3298" s="8"/>
    </row>
    <row r="3299" ht="12.75">
      <c r="A3299" s="8"/>
    </row>
    <row r="3300" ht="12.75">
      <c r="A3300" s="8"/>
    </row>
    <row r="3301" ht="12.75">
      <c r="A3301" s="8"/>
    </row>
    <row r="3302" ht="12.75">
      <c r="A3302" s="8"/>
    </row>
    <row r="3303" ht="12.75">
      <c r="A3303" s="8"/>
    </row>
    <row r="3304" ht="12.75">
      <c r="A3304" s="8"/>
    </row>
    <row r="3305" ht="12.75">
      <c r="A3305" s="8"/>
    </row>
    <row r="3306" ht="12.75">
      <c r="A3306" s="8"/>
    </row>
    <row r="3307" ht="12.75">
      <c r="A3307" s="8"/>
    </row>
    <row r="3308" ht="12.75">
      <c r="A3308" s="8"/>
    </row>
    <row r="3309" ht="12.75">
      <c r="A3309" s="8"/>
    </row>
    <row r="3310" ht="12.75">
      <c r="A3310" s="8"/>
    </row>
    <row r="3311" ht="12.75">
      <c r="A3311" s="8"/>
    </row>
    <row r="3312" ht="12.75">
      <c r="A3312" s="8"/>
    </row>
    <row r="3313" ht="12.75">
      <c r="A3313" s="8"/>
    </row>
    <row r="3314" ht="12.75">
      <c r="A3314" s="8"/>
    </row>
    <row r="3315" ht="12.75">
      <c r="A3315" s="8"/>
    </row>
    <row r="3316" ht="12.75">
      <c r="A3316" s="8"/>
    </row>
    <row r="3317" ht="12.75">
      <c r="A3317" s="8"/>
    </row>
    <row r="3318" ht="12.75">
      <c r="A3318" s="8"/>
    </row>
    <row r="3319" ht="12.75">
      <c r="A3319" s="8"/>
    </row>
    <row r="3320" ht="12.75">
      <c r="A3320" s="8"/>
    </row>
    <row r="3321" ht="12.75">
      <c r="A3321" s="8"/>
    </row>
    <row r="3322" ht="12.75">
      <c r="A3322" s="8"/>
    </row>
    <row r="3323" ht="12.75">
      <c r="A3323" s="8"/>
    </row>
    <row r="3324" ht="12.75">
      <c r="A3324" s="8"/>
    </row>
    <row r="3325" ht="12.75">
      <c r="A3325" s="8"/>
    </row>
    <row r="3326" ht="12.75">
      <c r="A3326" s="8"/>
    </row>
    <row r="3327" ht="12.75">
      <c r="A3327" s="8"/>
    </row>
    <row r="3328" ht="12.75">
      <c r="A3328" s="8"/>
    </row>
    <row r="3329" ht="12.75">
      <c r="A3329" s="8"/>
    </row>
    <row r="3330" ht="12.75">
      <c r="A3330" s="8"/>
    </row>
    <row r="3331" ht="12.75">
      <c r="A3331" s="8"/>
    </row>
    <row r="3332" ht="12.75">
      <c r="A3332" s="8"/>
    </row>
    <row r="3333" ht="12.75">
      <c r="A3333" s="8"/>
    </row>
    <row r="3334" ht="12.75">
      <c r="A3334" s="8"/>
    </row>
    <row r="3335" ht="12.75">
      <c r="A3335" s="8"/>
    </row>
    <row r="3336" ht="12.75">
      <c r="A3336" s="8"/>
    </row>
    <row r="3337" ht="12.75">
      <c r="A3337" s="8"/>
    </row>
    <row r="3338" ht="12.75">
      <c r="A3338" s="8"/>
    </row>
    <row r="3339" ht="12.75">
      <c r="A3339" s="8"/>
    </row>
    <row r="3340" ht="12.75">
      <c r="A3340" s="8"/>
    </row>
    <row r="3341" ht="12.75">
      <c r="A3341" s="8"/>
    </row>
    <row r="3342" ht="12.75">
      <c r="A3342" s="8"/>
    </row>
    <row r="3343" ht="12.75">
      <c r="A3343" s="8"/>
    </row>
    <row r="3344" ht="12.75">
      <c r="A3344" s="8"/>
    </row>
    <row r="3345" ht="12.75">
      <c r="A3345" s="8"/>
    </row>
    <row r="3346" ht="12.75">
      <c r="A3346" s="8"/>
    </row>
    <row r="3347" ht="12.75">
      <c r="A3347" s="8"/>
    </row>
    <row r="3348" ht="12.75">
      <c r="A3348" s="8"/>
    </row>
    <row r="3349" ht="12.75">
      <c r="A3349" s="8"/>
    </row>
    <row r="3350" ht="12.75">
      <c r="A3350" s="8"/>
    </row>
    <row r="3351" ht="12.75">
      <c r="A3351" s="8"/>
    </row>
    <row r="3352" ht="12.75">
      <c r="A3352" s="8"/>
    </row>
    <row r="3353" ht="12.75">
      <c r="A3353" s="8"/>
    </row>
    <row r="3354" ht="12.75">
      <c r="A3354" s="8"/>
    </row>
    <row r="3355" ht="12.75">
      <c r="A3355" s="8"/>
    </row>
    <row r="3356" ht="12.75">
      <c r="A3356" s="8"/>
    </row>
    <row r="3357" ht="12.75">
      <c r="A3357" s="8"/>
    </row>
    <row r="3358" ht="12.75">
      <c r="A3358" s="8"/>
    </row>
    <row r="3359" ht="12.75">
      <c r="A3359" s="8"/>
    </row>
    <row r="3360" ht="12.75">
      <c r="A3360" s="8"/>
    </row>
    <row r="3361" ht="12.75">
      <c r="A3361" s="8"/>
    </row>
    <row r="3362" ht="12.75">
      <c r="A3362" s="8"/>
    </row>
    <row r="3363" ht="12.75">
      <c r="A3363" s="8"/>
    </row>
    <row r="3364" ht="12.75">
      <c r="A3364" s="8"/>
    </row>
    <row r="3365" ht="12.75">
      <c r="A3365" s="8"/>
    </row>
    <row r="3366" ht="12.75">
      <c r="A3366" s="8"/>
    </row>
    <row r="3367" ht="12.75">
      <c r="A3367" s="8"/>
    </row>
    <row r="3368" ht="12.75">
      <c r="A3368" s="8"/>
    </row>
    <row r="3369" ht="12.75">
      <c r="A3369" s="8"/>
    </row>
    <row r="3370" ht="12.75">
      <c r="A3370" s="8"/>
    </row>
    <row r="3371" ht="12.75">
      <c r="A3371" s="8"/>
    </row>
    <row r="3372" ht="12.75">
      <c r="A3372" s="8"/>
    </row>
    <row r="3373" ht="12.75">
      <c r="A3373" s="8"/>
    </row>
    <row r="3374" ht="12.75">
      <c r="A3374" s="8"/>
    </row>
    <row r="3375" ht="12.75">
      <c r="A3375" s="8"/>
    </row>
    <row r="3376" ht="12.75">
      <c r="A3376" s="8"/>
    </row>
    <row r="3377" ht="12.75">
      <c r="A3377" s="8"/>
    </row>
    <row r="3378" ht="12.75">
      <c r="A3378" s="8"/>
    </row>
    <row r="3379" ht="12.75">
      <c r="A3379" s="8"/>
    </row>
    <row r="3380" ht="12.75">
      <c r="A3380" s="8"/>
    </row>
    <row r="3381" ht="12.75">
      <c r="A3381" s="8"/>
    </row>
    <row r="3382" ht="12.75">
      <c r="A3382" s="8"/>
    </row>
    <row r="3383" ht="12.75">
      <c r="A3383" s="8"/>
    </row>
    <row r="3384" ht="12.75">
      <c r="A3384" s="8"/>
    </row>
    <row r="3385" ht="12.75">
      <c r="A3385" s="8"/>
    </row>
    <row r="3386" ht="12.75">
      <c r="A3386" s="8"/>
    </row>
    <row r="3387" ht="12.75">
      <c r="A3387" s="8"/>
    </row>
    <row r="3388" ht="12.75">
      <c r="A3388" s="8"/>
    </row>
    <row r="3389" ht="12.75">
      <c r="A3389" s="8"/>
    </row>
    <row r="3390" ht="12.75">
      <c r="A3390" s="8"/>
    </row>
    <row r="3391" ht="12.75">
      <c r="A3391" s="8"/>
    </row>
    <row r="3392" ht="12.75">
      <c r="A3392" s="8"/>
    </row>
    <row r="3393" ht="12.75">
      <c r="A3393" s="8"/>
    </row>
    <row r="3394" ht="12.75">
      <c r="A3394" s="8"/>
    </row>
    <row r="3395" ht="12.75">
      <c r="A3395" s="8"/>
    </row>
    <row r="3396" ht="12.75">
      <c r="A3396" s="8"/>
    </row>
    <row r="3397" ht="12.75">
      <c r="A3397" s="8"/>
    </row>
    <row r="3398" ht="12.75">
      <c r="A3398" s="8"/>
    </row>
    <row r="3399" ht="12.75">
      <c r="A3399" s="8"/>
    </row>
    <row r="3400" ht="12.75">
      <c r="A3400" s="8"/>
    </row>
    <row r="3401" ht="12.75">
      <c r="A3401" s="8"/>
    </row>
    <row r="3402" ht="12.75">
      <c r="A3402" s="8"/>
    </row>
    <row r="3403" ht="12.75">
      <c r="A3403" s="8"/>
    </row>
    <row r="3404" ht="12.75">
      <c r="A3404" s="8"/>
    </row>
    <row r="3405" ht="12.75">
      <c r="A3405" s="8"/>
    </row>
    <row r="3406" ht="12.75">
      <c r="A3406" s="8"/>
    </row>
    <row r="3407" ht="12.75">
      <c r="A3407" s="8"/>
    </row>
    <row r="3408" ht="12.75">
      <c r="A3408" s="8"/>
    </row>
    <row r="3409" ht="12.75">
      <c r="A3409" s="8"/>
    </row>
    <row r="3410" ht="12.75">
      <c r="A3410" s="8"/>
    </row>
    <row r="3411" ht="12.75">
      <c r="A3411" s="8"/>
    </row>
    <row r="3412" ht="12.75">
      <c r="A3412" s="8"/>
    </row>
    <row r="3413" ht="12.75">
      <c r="A3413" s="8"/>
    </row>
    <row r="3414" ht="12.75">
      <c r="A3414" s="8"/>
    </row>
    <row r="3415" ht="12.75">
      <c r="A3415" s="8"/>
    </row>
    <row r="3416" ht="12.75">
      <c r="A3416" s="8"/>
    </row>
    <row r="3417" ht="12.75">
      <c r="A3417" s="8"/>
    </row>
    <row r="3418" ht="12.75">
      <c r="A3418" s="8"/>
    </row>
    <row r="3419" ht="12.75">
      <c r="A3419" s="8"/>
    </row>
    <row r="3420" ht="12.75">
      <c r="A3420" s="8"/>
    </row>
    <row r="3421" ht="12.75">
      <c r="A3421" s="8"/>
    </row>
    <row r="3422" ht="12.75">
      <c r="A3422" s="8"/>
    </row>
    <row r="3423" ht="12.75">
      <c r="A3423" s="8"/>
    </row>
    <row r="3424" ht="12.75">
      <c r="A3424" s="8"/>
    </row>
    <row r="3425" ht="12.75">
      <c r="A3425" s="8"/>
    </row>
    <row r="3426" ht="12.75">
      <c r="A3426" s="8"/>
    </row>
    <row r="3427" ht="12.75">
      <c r="A3427" s="8"/>
    </row>
    <row r="3428" ht="12.75">
      <c r="A3428" s="8"/>
    </row>
    <row r="3429" ht="12.75">
      <c r="A3429" s="8"/>
    </row>
    <row r="3430" ht="12.75">
      <c r="A3430" s="8"/>
    </row>
    <row r="3431" ht="12.75">
      <c r="A3431" s="8"/>
    </row>
    <row r="3432" ht="12.75">
      <c r="A3432" s="8"/>
    </row>
    <row r="3433" ht="12.75">
      <c r="A3433" s="8"/>
    </row>
    <row r="3434" ht="12.75">
      <c r="A3434" s="8"/>
    </row>
    <row r="3435" ht="12.75">
      <c r="A3435" s="8"/>
    </row>
    <row r="3436" ht="12.75">
      <c r="A3436" s="8"/>
    </row>
    <row r="3437" ht="12.75">
      <c r="A3437" s="8"/>
    </row>
    <row r="3438" ht="12.75">
      <c r="A3438" s="8"/>
    </row>
    <row r="3439" ht="12.75">
      <c r="A3439" s="8"/>
    </row>
    <row r="3440" ht="12.75">
      <c r="A3440" s="8"/>
    </row>
    <row r="3441" ht="12.75">
      <c r="A3441" s="8"/>
    </row>
    <row r="3442" ht="12.75">
      <c r="A3442" s="8"/>
    </row>
    <row r="3443" ht="12.75">
      <c r="A3443" s="8"/>
    </row>
    <row r="3444" ht="12.75">
      <c r="A3444" s="8"/>
    </row>
    <row r="3445" ht="12.75">
      <c r="A3445" s="8"/>
    </row>
    <row r="3446" ht="12.75">
      <c r="A3446" s="8"/>
    </row>
    <row r="3447" ht="12.75">
      <c r="A3447" s="8"/>
    </row>
    <row r="3448" ht="12.75">
      <c r="A3448" s="8"/>
    </row>
    <row r="3449" ht="12.75">
      <c r="A3449" s="8"/>
    </row>
    <row r="3450" ht="12.75">
      <c r="A3450" s="8"/>
    </row>
    <row r="3451" ht="12.75">
      <c r="A3451" s="8"/>
    </row>
    <row r="3452" ht="12.75">
      <c r="A3452" s="8"/>
    </row>
    <row r="3453" ht="12.75">
      <c r="A3453" s="8"/>
    </row>
    <row r="3454" ht="12.75">
      <c r="A3454" s="8"/>
    </row>
    <row r="3455" ht="12.75">
      <c r="A3455" s="8"/>
    </row>
    <row r="3456" ht="12.75">
      <c r="A3456" s="8"/>
    </row>
    <row r="3457" ht="12.75">
      <c r="A3457" s="8"/>
    </row>
    <row r="3458" ht="12.75">
      <c r="A3458" s="8"/>
    </row>
    <row r="3459" ht="12.75">
      <c r="A3459" s="8"/>
    </row>
    <row r="3460" ht="12.75">
      <c r="A3460" s="8"/>
    </row>
    <row r="3461" ht="12.75">
      <c r="A3461" s="8"/>
    </row>
    <row r="3462" ht="12.75">
      <c r="A3462" s="8"/>
    </row>
    <row r="3463" ht="12.75">
      <c r="A3463" s="8"/>
    </row>
    <row r="3464" ht="12.75">
      <c r="A3464" s="8"/>
    </row>
    <row r="3465" ht="12.75">
      <c r="A3465" s="8"/>
    </row>
    <row r="3466" ht="12.75">
      <c r="A3466" s="8"/>
    </row>
    <row r="3467" ht="12.75">
      <c r="A3467" s="8"/>
    </row>
    <row r="3468" ht="12.75">
      <c r="A3468" s="8"/>
    </row>
    <row r="3469" ht="12.75">
      <c r="A3469" s="8"/>
    </row>
    <row r="3470" ht="12.75">
      <c r="A3470" s="8"/>
    </row>
    <row r="3471" ht="12.75">
      <c r="A3471" s="8"/>
    </row>
    <row r="3472" ht="12.75">
      <c r="A3472" s="8"/>
    </row>
    <row r="3473" ht="12.75">
      <c r="A3473" s="8"/>
    </row>
    <row r="3474" ht="12.75">
      <c r="A3474" s="8"/>
    </row>
    <row r="3475" ht="12.75">
      <c r="A3475" s="8"/>
    </row>
    <row r="3476" ht="12.75">
      <c r="A3476" s="8"/>
    </row>
    <row r="3477" ht="12.75">
      <c r="A3477" s="8"/>
    </row>
    <row r="3478" ht="12.75">
      <c r="A3478" s="8"/>
    </row>
    <row r="3479" ht="12.75">
      <c r="A3479" s="8"/>
    </row>
    <row r="3480" ht="12.75">
      <c r="A3480" s="8"/>
    </row>
    <row r="3481" ht="12.75">
      <c r="A3481" s="8"/>
    </row>
    <row r="3482" ht="12.75">
      <c r="A3482" s="8"/>
    </row>
    <row r="3483" ht="12.75">
      <c r="A3483" s="8"/>
    </row>
    <row r="3484" ht="12.75">
      <c r="A3484" s="8"/>
    </row>
    <row r="3485" ht="12.75">
      <c r="A3485" s="8"/>
    </row>
    <row r="3486" ht="12.75">
      <c r="A3486" s="8"/>
    </row>
    <row r="3487" ht="12.75">
      <c r="A3487" s="8"/>
    </row>
    <row r="3488" ht="12.75">
      <c r="A3488" s="8"/>
    </row>
    <row r="3489" ht="12.75">
      <c r="A3489" s="8"/>
    </row>
    <row r="3490" ht="12.75">
      <c r="A3490" s="8"/>
    </row>
    <row r="3491" ht="12.75">
      <c r="A3491" s="8"/>
    </row>
    <row r="3492" ht="12.75">
      <c r="A3492" s="8"/>
    </row>
    <row r="3493" ht="12.75">
      <c r="A3493" s="8"/>
    </row>
    <row r="3494" ht="12.75">
      <c r="A3494" s="8"/>
    </row>
    <row r="3495" ht="12.75">
      <c r="A3495" s="8"/>
    </row>
    <row r="3496" ht="12.75">
      <c r="A3496" s="8"/>
    </row>
    <row r="3497" ht="12.75">
      <c r="A3497" s="8"/>
    </row>
    <row r="3498" ht="12.75">
      <c r="A3498" s="8"/>
    </row>
    <row r="3499" ht="12.75">
      <c r="A3499" s="8"/>
    </row>
    <row r="3500" ht="12.75">
      <c r="A3500" s="8"/>
    </row>
    <row r="3501" ht="12.75">
      <c r="A3501" s="8"/>
    </row>
    <row r="3502" ht="12.75">
      <c r="A3502" s="8"/>
    </row>
    <row r="3503" ht="12.75">
      <c r="A3503" s="8"/>
    </row>
    <row r="3504" ht="12.75">
      <c r="A3504" s="8"/>
    </row>
    <row r="3505" ht="12.75">
      <c r="A3505" s="8"/>
    </row>
    <row r="3506" ht="12.75">
      <c r="A3506" s="8"/>
    </row>
    <row r="3507" ht="12.75">
      <c r="A3507" s="8"/>
    </row>
    <row r="3508" ht="12.75">
      <c r="A3508" s="8"/>
    </row>
    <row r="3509" ht="12.75">
      <c r="A3509" s="8"/>
    </row>
    <row r="3510" ht="12.75">
      <c r="A3510" s="8"/>
    </row>
    <row r="3511" ht="12.75">
      <c r="A3511" s="8"/>
    </row>
    <row r="3512" ht="12.75">
      <c r="A3512" s="8"/>
    </row>
    <row r="3513" ht="12.75">
      <c r="A3513" s="8"/>
    </row>
    <row r="3514" ht="12.75">
      <c r="A3514" s="8"/>
    </row>
    <row r="3515" ht="12.75">
      <c r="A3515" s="8"/>
    </row>
    <row r="3516" ht="12.75">
      <c r="A3516" s="8"/>
    </row>
    <row r="3517" ht="12.75">
      <c r="A3517" s="8"/>
    </row>
    <row r="3518" ht="12.75">
      <c r="A3518" s="8"/>
    </row>
    <row r="3519" ht="12.75">
      <c r="A3519" s="8"/>
    </row>
    <row r="3520" ht="12.75">
      <c r="A3520" s="8"/>
    </row>
    <row r="3521" ht="12.75">
      <c r="A3521" s="8"/>
    </row>
    <row r="3522" ht="12.75">
      <c r="A3522" s="8"/>
    </row>
    <row r="3523" ht="12.75">
      <c r="A3523" s="8"/>
    </row>
    <row r="3524" ht="12.75">
      <c r="A3524" s="8"/>
    </row>
    <row r="3525" ht="12.75">
      <c r="A3525" s="8"/>
    </row>
    <row r="3526" ht="12.75">
      <c r="A3526" s="8"/>
    </row>
    <row r="3527" ht="12.75">
      <c r="A3527" s="8"/>
    </row>
    <row r="3528" ht="12.75">
      <c r="A3528" s="8"/>
    </row>
    <row r="3529" ht="12.75">
      <c r="A3529" s="8"/>
    </row>
    <row r="3530" ht="12.75">
      <c r="A3530" s="8"/>
    </row>
    <row r="3531" ht="12.75">
      <c r="A3531" s="8"/>
    </row>
    <row r="3532" ht="12.75">
      <c r="A3532" s="8"/>
    </row>
    <row r="3533" ht="12.75">
      <c r="A3533" s="8"/>
    </row>
    <row r="3534" ht="12.75">
      <c r="A3534" s="8"/>
    </row>
    <row r="3535" ht="12.75">
      <c r="A3535" s="8"/>
    </row>
    <row r="3536" ht="12.75">
      <c r="A3536" s="8"/>
    </row>
    <row r="3537" ht="12.75">
      <c r="A3537" s="8"/>
    </row>
    <row r="3538" ht="12.75">
      <c r="A3538" s="8"/>
    </row>
    <row r="3539" ht="12.75">
      <c r="A3539" s="8"/>
    </row>
    <row r="3540" ht="12.75">
      <c r="A3540" s="8"/>
    </row>
    <row r="3541" ht="12.75">
      <c r="A3541" s="8"/>
    </row>
    <row r="3542" ht="12.75">
      <c r="A3542" s="8"/>
    </row>
    <row r="3543" ht="12.75">
      <c r="A3543" s="8"/>
    </row>
    <row r="3544" ht="12.75">
      <c r="A3544" s="8"/>
    </row>
    <row r="3545" ht="12.75">
      <c r="A3545" s="8"/>
    </row>
    <row r="3546" ht="12.75">
      <c r="A3546" s="8"/>
    </row>
    <row r="3547" ht="12.75">
      <c r="A3547" s="8"/>
    </row>
    <row r="3548" ht="12.75">
      <c r="A3548" s="8"/>
    </row>
    <row r="3549" ht="12.75">
      <c r="A3549" s="8"/>
    </row>
    <row r="3550" ht="12.75">
      <c r="A3550" s="8"/>
    </row>
    <row r="3551" ht="12.75">
      <c r="A3551" s="8"/>
    </row>
    <row r="3552" ht="12.75">
      <c r="A3552" s="8"/>
    </row>
    <row r="3553" ht="12.75">
      <c r="A3553" s="8"/>
    </row>
    <row r="3554" ht="12.75">
      <c r="A3554" s="8"/>
    </row>
    <row r="3555" ht="12.75">
      <c r="A3555" s="8"/>
    </row>
    <row r="3556" ht="12.75">
      <c r="A3556" s="8"/>
    </row>
    <row r="3557" ht="12.75">
      <c r="A3557" s="8"/>
    </row>
    <row r="3558" ht="12.75">
      <c r="A3558" s="8"/>
    </row>
    <row r="3559" ht="12.75">
      <c r="A3559" s="8"/>
    </row>
    <row r="3560" ht="12.75">
      <c r="A3560" s="8"/>
    </row>
    <row r="3561" ht="12.75">
      <c r="A3561" s="8"/>
    </row>
    <row r="3562" ht="12.75">
      <c r="A3562" s="8"/>
    </row>
    <row r="3563" ht="12.75">
      <c r="A3563" s="8"/>
    </row>
    <row r="3564" ht="12.75">
      <c r="A3564" s="8"/>
    </row>
    <row r="3565" ht="12.75">
      <c r="A3565" s="8"/>
    </row>
    <row r="3566" ht="12.75">
      <c r="A3566" s="8"/>
    </row>
    <row r="3567" ht="12.75">
      <c r="A3567" s="8"/>
    </row>
    <row r="3568" ht="12.75">
      <c r="A3568" s="8"/>
    </row>
    <row r="3569" ht="12.75">
      <c r="A3569" s="8"/>
    </row>
    <row r="3570" ht="12.75">
      <c r="A3570" s="8"/>
    </row>
    <row r="3571" ht="12.75">
      <c r="A3571" s="8"/>
    </row>
    <row r="3572" ht="12.75">
      <c r="A3572" s="8"/>
    </row>
    <row r="3573" ht="12.75">
      <c r="A3573" s="8"/>
    </row>
    <row r="3574" ht="12.75">
      <c r="A3574" s="8"/>
    </row>
    <row r="3575" ht="12.75">
      <c r="A3575" s="8"/>
    </row>
    <row r="3576" ht="12.75">
      <c r="A3576" s="8"/>
    </row>
    <row r="3577" ht="12.75">
      <c r="A3577" s="8"/>
    </row>
    <row r="3578" ht="12.75">
      <c r="A3578" s="8"/>
    </row>
    <row r="3579" ht="12.75">
      <c r="A3579" s="8"/>
    </row>
    <row r="3580" ht="12.75">
      <c r="A3580" s="8"/>
    </row>
    <row r="3581" ht="12.75">
      <c r="A3581" s="8"/>
    </row>
    <row r="3582" ht="12.75">
      <c r="A3582" s="8"/>
    </row>
    <row r="3583" ht="12.75">
      <c r="A3583" s="8"/>
    </row>
    <row r="3584" ht="12.75">
      <c r="A3584" s="8"/>
    </row>
    <row r="3585" ht="12.75">
      <c r="A3585" s="8"/>
    </row>
    <row r="3586" ht="12.75">
      <c r="A3586" s="8"/>
    </row>
    <row r="3587" ht="12.75">
      <c r="A3587" s="8"/>
    </row>
    <row r="3588" ht="12.75">
      <c r="A3588" s="8"/>
    </row>
    <row r="3589" ht="12.75">
      <c r="A3589" s="8"/>
    </row>
    <row r="3590" ht="12.75">
      <c r="A3590" s="8"/>
    </row>
    <row r="3591" ht="12.75">
      <c r="A3591" s="8"/>
    </row>
    <row r="3592" ht="12.75">
      <c r="A3592" s="8"/>
    </row>
    <row r="3593" ht="12.75">
      <c r="A3593" s="8"/>
    </row>
    <row r="3594" ht="12.75">
      <c r="A3594" s="8"/>
    </row>
    <row r="3595" ht="12.75">
      <c r="A3595" s="8"/>
    </row>
    <row r="3596" ht="12.75">
      <c r="A3596" s="8"/>
    </row>
    <row r="3597" ht="12.75">
      <c r="A3597" s="8"/>
    </row>
    <row r="3598" ht="12.75">
      <c r="A3598" s="8"/>
    </row>
    <row r="3599" ht="12.75">
      <c r="A3599" s="8"/>
    </row>
    <row r="3600" ht="12.75">
      <c r="A3600" s="8"/>
    </row>
    <row r="3601" ht="12.75">
      <c r="A3601" s="8"/>
    </row>
    <row r="3602" ht="12.75">
      <c r="A3602" s="8"/>
    </row>
    <row r="3603" ht="12.75">
      <c r="A3603" s="8"/>
    </row>
    <row r="3604" ht="12.75">
      <c r="A3604" s="8"/>
    </row>
    <row r="3605" ht="12.75">
      <c r="A3605" s="8"/>
    </row>
    <row r="3606" ht="12.75">
      <c r="A3606" s="8"/>
    </row>
    <row r="3607" ht="12.75">
      <c r="A3607" s="8"/>
    </row>
    <row r="3608" ht="12.75">
      <c r="A3608" s="8"/>
    </row>
    <row r="3609" ht="12.75">
      <c r="A3609" s="8"/>
    </row>
    <row r="3610" ht="12.75">
      <c r="A3610" s="8"/>
    </row>
    <row r="3611" ht="12.75">
      <c r="A3611" s="8"/>
    </row>
    <row r="3612" ht="12.75">
      <c r="A3612" s="8"/>
    </row>
    <row r="3613" ht="12.75">
      <c r="A3613" s="8"/>
    </row>
    <row r="3614" ht="12.75">
      <c r="A3614" s="8"/>
    </row>
    <row r="3615" ht="12.75">
      <c r="A3615" s="8"/>
    </row>
    <row r="3616" ht="12.75">
      <c r="A3616" s="8"/>
    </row>
    <row r="3617" ht="12.75">
      <c r="A3617" s="8"/>
    </row>
    <row r="3618" ht="12.75">
      <c r="A3618" s="8"/>
    </row>
    <row r="3619" ht="12.75">
      <c r="A3619" s="8"/>
    </row>
    <row r="3620" ht="12.75">
      <c r="A3620" s="8"/>
    </row>
    <row r="3621" ht="12.75">
      <c r="A3621" s="8"/>
    </row>
    <row r="3622" ht="12.75">
      <c r="A3622" s="8"/>
    </row>
    <row r="3623" ht="12.75">
      <c r="A3623" s="8"/>
    </row>
    <row r="3624" ht="12.75">
      <c r="A3624" s="8"/>
    </row>
    <row r="3625" ht="12.75">
      <c r="A3625" s="8"/>
    </row>
    <row r="3626" ht="12.75">
      <c r="A3626" s="8"/>
    </row>
    <row r="3627" ht="12.75">
      <c r="A3627" s="8"/>
    </row>
    <row r="3628" ht="12.75">
      <c r="A3628" s="8"/>
    </row>
    <row r="3629" ht="12.75">
      <c r="A3629" s="8"/>
    </row>
    <row r="3630" ht="12.75">
      <c r="A3630" s="8"/>
    </row>
    <row r="3631" ht="12.75">
      <c r="A3631" s="8"/>
    </row>
    <row r="3632" ht="12.75">
      <c r="A3632" s="8"/>
    </row>
    <row r="3633" ht="12.75">
      <c r="A3633" s="8"/>
    </row>
    <row r="3634" ht="12.75">
      <c r="A3634" s="8"/>
    </row>
    <row r="3635" ht="12.75">
      <c r="A3635" s="8"/>
    </row>
    <row r="3636" ht="12.75">
      <c r="A3636" s="8"/>
    </row>
    <row r="3637" ht="12.75">
      <c r="A3637" s="8"/>
    </row>
    <row r="3638" ht="12.75">
      <c r="A3638" s="8"/>
    </row>
    <row r="3639" ht="12.75">
      <c r="A3639" s="8"/>
    </row>
    <row r="3640" ht="12.75">
      <c r="A3640" s="8"/>
    </row>
    <row r="3641" ht="12.75">
      <c r="A3641" s="8"/>
    </row>
    <row r="3642" ht="12.75">
      <c r="A3642" s="8"/>
    </row>
    <row r="3643" ht="12.75">
      <c r="A3643" s="8"/>
    </row>
    <row r="3644" ht="12.75">
      <c r="A3644" s="8"/>
    </row>
    <row r="3645" ht="12.75">
      <c r="A3645" s="8"/>
    </row>
    <row r="3646" ht="12.75">
      <c r="A3646" s="8"/>
    </row>
    <row r="3647" ht="12.75">
      <c r="A3647" s="8"/>
    </row>
    <row r="3648" ht="12.75">
      <c r="A3648" s="8"/>
    </row>
    <row r="3649" ht="12.75">
      <c r="A3649" s="8"/>
    </row>
    <row r="3650" ht="12.75">
      <c r="A3650" s="8"/>
    </row>
    <row r="3651" ht="12.75">
      <c r="A3651" s="8"/>
    </row>
    <row r="3652" ht="12.75">
      <c r="A3652" s="8"/>
    </row>
    <row r="3653" ht="12.75">
      <c r="A3653" s="8"/>
    </row>
    <row r="3654" ht="12.75">
      <c r="A3654" s="8"/>
    </row>
    <row r="3655" ht="12.75">
      <c r="A3655" s="8"/>
    </row>
    <row r="3656" ht="12.75">
      <c r="A3656" s="8"/>
    </row>
    <row r="3657" ht="12.75">
      <c r="A3657" s="8"/>
    </row>
    <row r="3658" ht="12.75">
      <c r="A3658" s="8"/>
    </row>
    <row r="3659" ht="12.75">
      <c r="A3659" s="8"/>
    </row>
    <row r="3660" ht="12.75">
      <c r="A3660" s="8"/>
    </row>
    <row r="3661" ht="12.75">
      <c r="A3661" s="8"/>
    </row>
    <row r="3662" ht="12.75">
      <c r="A3662" s="8"/>
    </row>
    <row r="3663" ht="12.75">
      <c r="A3663" s="8"/>
    </row>
    <row r="3664" ht="12.75">
      <c r="A3664" s="8"/>
    </row>
    <row r="3665" ht="12.75">
      <c r="A3665" s="8"/>
    </row>
    <row r="3666" ht="12.75">
      <c r="A3666" s="8"/>
    </row>
    <row r="3667" ht="12.75">
      <c r="A3667" s="8"/>
    </row>
    <row r="3668" ht="12.75">
      <c r="A3668" s="8"/>
    </row>
    <row r="3669" ht="12.75">
      <c r="A3669" s="8"/>
    </row>
    <row r="3670" ht="12.75">
      <c r="A3670" s="8"/>
    </row>
    <row r="3671" ht="12.75">
      <c r="A3671" s="8"/>
    </row>
    <row r="3672" ht="12.75">
      <c r="A3672" s="8"/>
    </row>
    <row r="3673" ht="12.75">
      <c r="A3673" s="8"/>
    </row>
    <row r="3674" ht="12.75">
      <c r="A3674" s="8"/>
    </row>
    <row r="3675" ht="12.75">
      <c r="A3675" s="8"/>
    </row>
    <row r="3676" ht="12.75">
      <c r="A3676" s="8"/>
    </row>
    <row r="3677" ht="12.75">
      <c r="A3677" s="8"/>
    </row>
    <row r="3678" ht="12.75">
      <c r="A3678" s="8"/>
    </row>
    <row r="3679" ht="12.75">
      <c r="A3679" s="8"/>
    </row>
    <row r="3680" ht="12.75">
      <c r="A3680" s="8"/>
    </row>
    <row r="3681" ht="12.75">
      <c r="A3681" s="8"/>
    </row>
    <row r="3682" ht="12.75">
      <c r="A3682" s="8"/>
    </row>
    <row r="3683" ht="12.75">
      <c r="A3683" s="8"/>
    </row>
    <row r="3684" ht="12.75">
      <c r="A3684" s="8"/>
    </row>
    <row r="3685" ht="12.75">
      <c r="A3685" s="8"/>
    </row>
    <row r="3686" ht="12.75">
      <c r="A3686" s="8"/>
    </row>
    <row r="3687" ht="12.75">
      <c r="A3687" s="8"/>
    </row>
    <row r="3688" ht="12.75">
      <c r="A3688" s="8"/>
    </row>
    <row r="3689" ht="12.75">
      <c r="A3689" s="8"/>
    </row>
    <row r="3690" ht="12.75">
      <c r="A3690" s="8"/>
    </row>
    <row r="3691" ht="12.75">
      <c r="A3691" s="8"/>
    </row>
    <row r="3692" ht="12.75">
      <c r="A3692" s="8"/>
    </row>
    <row r="3693" ht="12.75">
      <c r="A3693" s="8"/>
    </row>
    <row r="3694" ht="12.75">
      <c r="A3694" s="8"/>
    </row>
    <row r="3695" ht="12.75">
      <c r="A3695" s="8"/>
    </row>
    <row r="3696" ht="12.75">
      <c r="A3696" s="8"/>
    </row>
    <row r="3697" ht="12.75">
      <c r="A3697" s="8"/>
    </row>
    <row r="3698" ht="12.75">
      <c r="A3698" s="8"/>
    </row>
    <row r="3699" ht="12.75">
      <c r="A3699" s="8"/>
    </row>
    <row r="3700" ht="12.75">
      <c r="A3700" s="8"/>
    </row>
    <row r="3701" ht="12.75">
      <c r="A3701" s="8"/>
    </row>
    <row r="3702" ht="12.75">
      <c r="A3702" s="8"/>
    </row>
    <row r="3703" ht="12.75">
      <c r="A3703" s="8"/>
    </row>
    <row r="3704" ht="12.75">
      <c r="A3704" s="8"/>
    </row>
    <row r="3705" ht="12.75">
      <c r="A3705" s="8"/>
    </row>
    <row r="3706" ht="12.75">
      <c r="A3706" s="8"/>
    </row>
    <row r="3707" ht="12.75">
      <c r="A3707" s="8"/>
    </row>
    <row r="3708" ht="12.75">
      <c r="A3708" s="8"/>
    </row>
    <row r="3709" ht="12.75">
      <c r="A3709" s="8"/>
    </row>
    <row r="3710" ht="12.75">
      <c r="A3710" s="8"/>
    </row>
    <row r="3711" ht="12.75">
      <c r="A3711" s="8"/>
    </row>
    <row r="3712" ht="12.75">
      <c r="A3712" s="8"/>
    </row>
    <row r="3713" ht="12.75">
      <c r="A3713" s="8"/>
    </row>
    <row r="3714" ht="12.75">
      <c r="A3714" s="8"/>
    </row>
    <row r="3715" ht="12.75">
      <c r="A3715" s="8"/>
    </row>
    <row r="3716" ht="12.75">
      <c r="A3716" s="8"/>
    </row>
    <row r="3717" ht="12.75">
      <c r="A3717" s="8"/>
    </row>
    <row r="3718" ht="12.75">
      <c r="A3718" s="8"/>
    </row>
    <row r="3719" ht="12.75">
      <c r="A3719" s="8"/>
    </row>
    <row r="3720" ht="12.75">
      <c r="A3720" s="8"/>
    </row>
    <row r="3721" ht="12.75">
      <c r="A3721" s="8"/>
    </row>
    <row r="3722" ht="12.75">
      <c r="A3722" s="8"/>
    </row>
    <row r="3723" ht="12.75">
      <c r="A3723" s="8"/>
    </row>
    <row r="3724" ht="12.75">
      <c r="A3724" s="8"/>
    </row>
    <row r="3725" ht="12.75">
      <c r="A3725" s="8"/>
    </row>
    <row r="3726" ht="12.75">
      <c r="A3726" s="8"/>
    </row>
    <row r="3727" ht="12.75">
      <c r="A3727" s="8"/>
    </row>
    <row r="3728" ht="12.75">
      <c r="A3728" s="8"/>
    </row>
    <row r="3729" ht="12.75">
      <c r="A3729" s="8"/>
    </row>
    <row r="3730" ht="12.75">
      <c r="A3730" s="8"/>
    </row>
    <row r="3731" ht="12.75">
      <c r="A3731" s="8"/>
    </row>
    <row r="3732" ht="12.75">
      <c r="A3732" s="8"/>
    </row>
    <row r="3733" ht="12.75">
      <c r="A3733" s="8"/>
    </row>
    <row r="3734" ht="12.75">
      <c r="A3734" s="8"/>
    </row>
    <row r="3735" ht="12.75">
      <c r="A3735" s="8"/>
    </row>
    <row r="3736" ht="12.75">
      <c r="A3736" s="8"/>
    </row>
    <row r="3737" ht="12.75">
      <c r="A3737" s="8"/>
    </row>
    <row r="3738" ht="12.75">
      <c r="A3738" s="8"/>
    </row>
    <row r="3739" ht="12.75">
      <c r="A3739" s="8"/>
    </row>
    <row r="3740" ht="12.75">
      <c r="A3740" s="8"/>
    </row>
    <row r="3741" ht="12.75">
      <c r="A3741" s="8"/>
    </row>
    <row r="3742" ht="12.75">
      <c r="A3742" s="8"/>
    </row>
    <row r="3743" ht="12.75">
      <c r="A3743" s="8"/>
    </row>
    <row r="3744" ht="12.75">
      <c r="A3744" s="8"/>
    </row>
    <row r="3745" ht="12.75">
      <c r="A3745" s="8"/>
    </row>
    <row r="3746" ht="12.75">
      <c r="A3746" s="8"/>
    </row>
    <row r="3747" ht="12.75">
      <c r="A3747" s="8"/>
    </row>
    <row r="3748" ht="12.75">
      <c r="A3748" s="8"/>
    </row>
    <row r="3749" ht="12.75">
      <c r="A3749" s="8"/>
    </row>
    <row r="3750" ht="12.75">
      <c r="A3750" s="8"/>
    </row>
    <row r="3751" ht="12.75">
      <c r="A3751" s="8"/>
    </row>
    <row r="3752" ht="12.75">
      <c r="A3752" s="8"/>
    </row>
    <row r="3753" ht="12.75">
      <c r="A3753" s="8"/>
    </row>
    <row r="3754" ht="12.75">
      <c r="A3754" s="8"/>
    </row>
    <row r="3755" ht="12.75">
      <c r="A3755" s="8"/>
    </row>
    <row r="3756" ht="12.75">
      <c r="A3756" s="8"/>
    </row>
    <row r="3757" ht="12.75">
      <c r="A3757" s="8"/>
    </row>
    <row r="3758" ht="12.75">
      <c r="A3758" s="8"/>
    </row>
    <row r="3759" ht="12.75">
      <c r="A3759" s="8"/>
    </row>
    <row r="3760" ht="12.75">
      <c r="A3760" s="8"/>
    </row>
    <row r="3761" ht="12.75">
      <c r="A3761" s="8"/>
    </row>
    <row r="3762" ht="12.75">
      <c r="A3762" s="8"/>
    </row>
    <row r="3763" ht="12.75">
      <c r="A3763" s="8"/>
    </row>
    <row r="3764" ht="12.75">
      <c r="A3764" s="8"/>
    </row>
    <row r="3765" ht="12.75">
      <c r="A3765" s="8"/>
    </row>
    <row r="3766" ht="12.75">
      <c r="A3766" s="8"/>
    </row>
    <row r="3767" ht="12.75">
      <c r="A3767" s="8"/>
    </row>
    <row r="3768" ht="12.75">
      <c r="A3768" s="8"/>
    </row>
    <row r="3769" ht="12.75">
      <c r="A3769" s="8"/>
    </row>
    <row r="3770" ht="12.75">
      <c r="A3770" s="8"/>
    </row>
    <row r="3771" ht="12.75">
      <c r="A3771" s="8"/>
    </row>
    <row r="3772" ht="12.75">
      <c r="A3772" s="8"/>
    </row>
    <row r="3773" ht="12.75">
      <c r="A3773" s="8"/>
    </row>
    <row r="3774" ht="12.75">
      <c r="A3774" s="8"/>
    </row>
    <row r="3775" ht="12.75">
      <c r="A3775" s="8"/>
    </row>
    <row r="3776" ht="12.75">
      <c r="A3776" s="8"/>
    </row>
    <row r="3777" ht="12.75">
      <c r="A3777" s="8"/>
    </row>
    <row r="3778" ht="12.75">
      <c r="A3778" s="8"/>
    </row>
    <row r="3779" ht="12.75">
      <c r="A3779" s="8"/>
    </row>
    <row r="3780" ht="12.75">
      <c r="A3780" s="8"/>
    </row>
    <row r="3781" ht="12.75">
      <c r="A3781" s="8"/>
    </row>
    <row r="3782" ht="12.75">
      <c r="A3782" s="8"/>
    </row>
    <row r="3783" ht="12.75">
      <c r="A3783" s="8"/>
    </row>
    <row r="3784" ht="12.75">
      <c r="A3784" s="8"/>
    </row>
    <row r="3785" ht="12.75">
      <c r="A3785" s="8"/>
    </row>
    <row r="3786" ht="12.75">
      <c r="A3786" s="8"/>
    </row>
    <row r="3787" ht="12.75">
      <c r="A3787" s="8"/>
    </row>
    <row r="3788" ht="12.75">
      <c r="A3788" s="8"/>
    </row>
    <row r="3789" ht="12.75">
      <c r="A3789" s="8"/>
    </row>
    <row r="3790" ht="12.75">
      <c r="A3790" s="8"/>
    </row>
    <row r="3791" ht="12.75">
      <c r="A3791" s="8"/>
    </row>
    <row r="3792" ht="12.75">
      <c r="A3792" s="8"/>
    </row>
    <row r="3793" ht="12.75">
      <c r="A3793" s="8"/>
    </row>
    <row r="3794" ht="12.75">
      <c r="A3794" s="8"/>
    </row>
    <row r="3795" ht="12.75">
      <c r="A3795" s="8"/>
    </row>
    <row r="3796" ht="12.75">
      <c r="A3796" s="8"/>
    </row>
    <row r="3797" ht="12.75">
      <c r="A3797" s="8"/>
    </row>
    <row r="3798" ht="12.75">
      <c r="A3798" s="8"/>
    </row>
    <row r="3799" ht="12.75">
      <c r="A3799" s="8"/>
    </row>
    <row r="3800" ht="12.75">
      <c r="A3800" s="8"/>
    </row>
    <row r="3801" ht="12.75">
      <c r="A3801" s="8"/>
    </row>
    <row r="3802" ht="12.75">
      <c r="A3802" s="8"/>
    </row>
    <row r="3803" ht="12.75">
      <c r="A3803" s="8"/>
    </row>
    <row r="3804" ht="12.75">
      <c r="A3804" s="8"/>
    </row>
    <row r="3805" ht="12.75">
      <c r="A3805" s="8"/>
    </row>
    <row r="3806" ht="12.75">
      <c r="A3806" s="8"/>
    </row>
    <row r="3807" ht="12.75">
      <c r="A3807" s="8"/>
    </row>
    <row r="3808" ht="12.75">
      <c r="A3808" s="8"/>
    </row>
    <row r="3809" ht="12.75">
      <c r="A3809" s="8"/>
    </row>
    <row r="3810" ht="12.75">
      <c r="A3810" s="8"/>
    </row>
    <row r="3811" ht="12.75">
      <c r="A3811" s="8"/>
    </row>
    <row r="3812" ht="12.75">
      <c r="A3812" s="8"/>
    </row>
    <row r="3813" ht="12.75">
      <c r="A3813" s="8"/>
    </row>
    <row r="3814" ht="12.75">
      <c r="A3814" s="8"/>
    </row>
    <row r="3815" ht="12.75">
      <c r="A3815" s="8"/>
    </row>
    <row r="3816" ht="12.75">
      <c r="A3816" s="8"/>
    </row>
    <row r="3817" ht="12.75">
      <c r="A3817" s="8"/>
    </row>
    <row r="3818" ht="12.75">
      <c r="A3818" s="8"/>
    </row>
    <row r="3819" ht="12.75">
      <c r="A3819" s="8"/>
    </row>
    <row r="3820" ht="12.75">
      <c r="A3820" s="8"/>
    </row>
    <row r="3821" ht="12.75">
      <c r="A3821" s="8"/>
    </row>
    <row r="3822" ht="12.75">
      <c r="A3822" s="8"/>
    </row>
    <row r="3823" ht="12.75">
      <c r="A3823" s="8"/>
    </row>
    <row r="3824" ht="12.75">
      <c r="A3824" s="8"/>
    </row>
    <row r="3825" ht="12.75">
      <c r="A3825" s="8"/>
    </row>
    <row r="3826" ht="12.75">
      <c r="A3826" s="8"/>
    </row>
    <row r="3827" ht="12.75">
      <c r="A3827" s="8"/>
    </row>
    <row r="3828" ht="12.75">
      <c r="A3828" s="8"/>
    </row>
    <row r="3829" ht="12.75">
      <c r="A3829" s="8"/>
    </row>
    <row r="3830" ht="12.75">
      <c r="A3830" s="8"/>
    </row>
    <row r="3831" ht="12.75">
      <c r="A3831" s="8"/>
    </row>
    <row r="3832" ht="12.75">
      <c r="A3832" s="8"/>
    </row>
    <row r="3833" ht="12.75">
      <c r="A3833" s="8"/>
    </row>
    <row r="3834" ht="12.75">
      <c r="A3834" s="8"/>
    </row>
    <row r="3835" ht="12.75">
      <c r="A3835" s="8"/>
    </row>
    <row r="3836" ht="12.75">
      <c r="A3836" s="8"/>
    </row>
    <row r="3837" ht="12.75">
      <c r="A3837" s="8"/>
    </row>
    <row r="3838" ht="12.75">
      <c r="A3838" s="8"/>
    </row>
    <row r="3839" ht="12.75">
      <c r="A3839" s="8"/>
    </row>
    <row r="3840" ht="12.75">
      <c r="A3840" s="8"/>
    </row>
    <row r="3841" ht="12.75">
      <c r="A3841" s="8"/>
    </row>
    <row r="3842" ht="12.75">
      <c r="A3842" s="8"/>
    </row>
    <row r="3843" ht="12.75">
      <c r="A3843" s="8"/>
    </row>
    <row r="3844" ht="12.75">
      <c r="A3844" s="8"/>
    </row>
    <row r="3845" ht="12.75">
      <c r="A3845" s="8"/>
    </row>
    <row r="3846" ht="12.75">
      <c r="A3846" s="8"/>
    </row>
    <row r="3847" ht="12.75">
      <c r="A3847" s="8"/>
    </row>
    <row r="3848" ht="12.75">
      <c r="A3848" s="8"/>
    </row>
    <row r="3849" ht="12.75">
      <c r="A3849" s="8"/>
    </row>
    <row r="3850" ht="12.75">
      <c r="A3850" s="8"/>
    </row>
    <row r="3851" ht="12.75">
      <c r="A3851" s="8"/>
    </row>
    <row r="3852" ht="12.75">
      <c r="A3852" s="8"/>
    </row>
    <row r="3853" ht="12.75">
      <c r="A3853" s="8"/>
    </row>
    <row r="3854" ht="12.75">
      <c r="A3854" s="8"/>
    </row>
    <row r="3855" ht="12.75">
      <c r="A3855" s="8"/>
    </row>
    <row r="3856" ht="12.75">
      <c r="A3856" s="8"/>
    </row>
    <row r="3857" ht="12.75">
      <c r="A3857" s="8"/>
    </row>
    <row r="3858" ht="12.75">
      <c r="A3858" s="8"/>
    </row>
    <row r="3859" ht="12.75">
      <c r="A3859" s="8"/>
    </row>
    <row r="3860" ht="12.75">
      <c r="A3860" s="8"/>
    </row>
    <row r="3861" ht="12.75">
      <c r="A3861" s="8"/>
    </row>
    <row r="3862" ht="12.75">
      <c r="A3862" s="8"/>
    </row>
    <row r="3863" ht="12.75">
      <c r="A3863" s="8"/>
    </row>
    <row r="3864" ht="12.75">
      <c r="A3864" s="8"/>
    </row>
    <row r="3865" ht="12.75">
      <c r="A3865" s="8"/>
    </row>
    <row r="3866" ht="12.75">
      <c r="A3866" s="8"/>
    </row>
    <row r="3867" ht="12.75">
      <c r="A3867" s="8"/>
    </row>
    <row r="3868" ht="12.75">
      <c r="A3868" s="8"/>
    </row>
    <row r="3869" ht="12.75">
      <c r="A3869" s="8"/>
    </row>
    <row r="3870" ht="12.75">
      <c r="A3870" s="8"/>
    </row>
    <row r="3871" ht="12.75">
      <c r="A3871" s="8"/>
    </row>
    <row r="3872" ht="12.75">
      <c r="A3872" s="8"/>
    </row>
    <row r="3873" ht="12.75">
      <c r="A3873" s="8"/>
    </row>
    <row r="3874" ht="12.75">
      <c r="A3874" s="8"/>
    </row>
    <row r="3875" ht="12.75">
      <c r="A3875" s="8"/>
    </row>
    <row r="3876" ht="12.75">
      <c r="A3876" s="8"/>
    </row>
    <row r="3877" ht="12.75">
      <c r="A3877" s="8"/>
    </row>
    <row r="3878" ht="12.75">
      <c r="A3878" s="8"/>
    </row>
    <row r="3879" ht="12.75">
      <c r="A3879" s="8"/>
    </row>
    <row r="3880" ht="12.75">
      <c r="A3880" s="8"/>
    </row>
    <row r="3881" ht="12.75">
      <c r="A3881" s="8"/>
    </row>
    <row r="3882" ht="12.75">
      <c r="A3882" s="8"/>
    </row>
    <row r="3883" ht="12.75">
      <c r="A3883" s="8"/>
    </row>
    <row r="3884" ht="12.75">
      <c r="A3884" s="8"/>
    </row>
    <row r="3885" ht="12.75">
      <c r="A3885" s="8"/>
    </row>
    <row r="3886" ht="12.75">
      <c r="A3886" s="8"/>
    </row>
    <row r="3887" ht="12.75">
      <c r="A3887" s="8"/>
    </row>
    <row r="3888" ht="12.75">
      <c r="A3888" s="8"/>
    </row>
    <row r="3889" ht="12.75">
      <c r="A3889" s="8"/>
    </row>
    <row r="3890" ht="12.75">
      <c r="A3890" s="8"/>
    </row>
    <row r="3891" ht="12.75">
      <c r="A3891" s="8"/>
    </row>
    <row r="3892" ht="12.75">
      <c r="A3892" s="8"/>
    </row>
    <row r="3893" ht="12.75">
      <c r="A3893" s="8"/>
    </row>
    <row r="3894" ht="12.75">
      <c r="A3894" s="8"/>
    </row>
    <row r="3895" ht="12.75">
      <c r="A3895" s="8"/>
    </row>
    <row r="3896" ht="12.75">
      <c r="A3896" s="8"/>
    </row>
    <row r="3897" ht="12.75">
      <c r="A3897" s="8"/>
    </row>
    <row r="3898" ht="12.75">
      <c r="A3898" s="8"/>
    </row>
    <row r="3899" ht="12.75">
      <c r="A3899" s="8"/>
    </row>
    <row r="3900" ht="12.75">
      <c r="A3900" s="8"/>
    </row>
    <row r="3901" ht="12.75">
      <c r="A3901" s="8"/>
    </row>
    <row r="3902" ht="12.75">
      <c r="A3902" s="8"/>
    </row>
    <row r="3903" ht="12.75">
      <c r="A3903" s="8"/>
    </row>
    <row r="3904" ht="12.75">
      <c r="A3904" s="8"/>
    </row>
    <row r="3905" ht="12.75">
      <c r="A3905" s="8"/>
    </row>
    <row r="3906" ht="12.75">
      <c r="A3906" s="8"/>
    </row>
    <row r="3907" ht="12.75">
      <c r="A3907" s="8"/>
    </row>
    <row r="3908" ht="12.75">
      <c r="A3908" s="8"/>
    </row>
    <row r="3909" ht="12.75">
      <c r="A3909" s="8"/>
    </row>
    <row r="3910" ht="12.75">
      <c r="A3910" s="8"/>
    </row>
    <row r="3911" ht="12.75">
      <c r="A3911" s="8"/>
    </row>
    <row r="3912" ht="12.75">
      <c r="A3912" s="8"/>
    </row>
    <row r="3913" ht="12.75">
      <c r="A3913" s="8"/>
    </row>
    <row r="3914" ht="12.75">
      <c r="A3914" s="8"/>
    </row>
    <row r="3915" ht="12.75">
      <c r="A3915" s="8"/>
    </row>
    <row r="3916" ht="12.75">
      <c r="A3916" s="8"/>
    </row>
    <row r="3917" ht="12.75">
      <c r="A3917" s="8"/>
    </row>
    <row r="3918" ht="12.75">
      <c r="A3918" s="8"/>
    </row>
    <row r="3919" ht="12.75">
      <c r="A3919" s="8"/>
    </row>
    <row r="3920" ht="12.75">
      <c r="A3920" s="8"/>
    </row>
    <row r="3921" ht="12.75">
      <c r="A3921" s="8"/>
    </row>
    <row r="3922" ht="12.75">
      <c r="A3922" s="8"/>
    </row>
    <row r="3923" ht="12.75">
      <c r="A3923" s="8"/>
    </row>
    <row r="3924" ht="12.75">
      <c r="A3924" s="8"/>
    </row>
    <row r="3925" ht="12.75">
      <c r="A3925" s="8"/>
    </row>
    <row r="3926" ht="12.75">
      <c r="A3926" s="8"/>
    </row>
    <row r="3927" ht="12.75">
      <c r="A3927" s="8"/>
    </row>
    <row r="3928" ht="12.75">
      <c r="A3928" s="8"/>
    </row>
    <row r="3929" ht="12.75">
      <c r="A3929" s="8"/>
    </row>
    <row r="3930" ht="12.75">
      <c r="A3930" s="8"/>
    </row>
    <row r="3931" ht="12.75">
      <c r="A3931" s="8"/>
    </row>
    <row r="3932" ht="12.75">
      <c r="A3932" s="8"/>
    </row>
    <row r="3933" ht="12.75">
      <c r="A3933" s="8"/>
    </row>
    <row r="3934" ht="12.75">
      <c r="A3934" s="8"/>
    </row>
    <row r="3935" ht="12.75">
      <c r="A3935" s="8"/>
    </row>
    <row r="3936" ht="12.75">
      <c r="A3936" s="8"/>
    </row>
    <row r="3937" ht="12.75">
      <c r="A3937" s="8"/>
    </row>
    <row r="3938" ht="12.75">
      <c r="A3938" s="8"/>
    </row>
    <row r="3939" ht="12.75">
      <c r="A3939" s="8"/>
    </row>
    <row r="3940" ht="12.75">
      <c r="A3940" s="8"/>
    </row>
    <row r="3941" ht="12.75">
      <c r="A3941" s="8"/>
    </row>
    <row r="3942" ht="12.75">
      <c r="A3942" s="8"/>
    </row>
    <row r="3943" ht="12.75">
      <c r="A3943" s="8"/>
    </row>
    <row r="3944" ht="12.75">
      <c r="A3944" s="8"/>
    </row>
    <row r="3945" ht="12.75">
      <c r="A3945" s="8"/>
    </row>
    <row r="3946" ht="12.75">
      <c r="A3946" s="8"/>
    </row>
    <row r="3947" ht="12.75">
      <c r="A3947" s="8"/>
    </row>
    <row r="3948" ht="12.75">
      <c r="A3948" s="8"/>
    </row>
    <row r="3949" ht="12.75">
      <c r="A3949" s="8"/>
    </row>
    <row r="3950" ht="12.75">
      <c r="A3950" s="8"/>
    </row>
    <row r="3951" ht="12.75">
      <c r="A3951" s="8"/>
    </row>
    <row r="3952" ht="12.75">
      <c r="A3952" s="8"/>
    </row>
    <row r="3953" ht="12.75">
      <c r="A3953" s="8"/>
    </row>
    <row r="3954" ht="12.75">
      <c r="A3954" s="8"/>
    </row>
    <row r="3955" ht="12.75">
      <c r="A3955" s="8"/>
    </row>
    <row r="3956" ht="12.75">
      <c r="A3956" s="8"/>
    </row>
    <row r="3957" ht="12.75">
      <c r="A3957" s="8"/>
    </row>
    <row r="3958" ht="12.75">
      <c r="A3958" s="8"/>
    </row>
    <row r="3959" ht="12.75">
      <c r="A3959" s="8"/>
    </row>
    <row r="3960" ht="12.75">
      <c r="A3960" s="8"/>
    </row>
    <row r="3961" ht="12.75">
      <c r="A3961" s="8"/>
    </row>
    <row r="3962" ht="12.75">
      <c r="A3962" s="8"/>
    </row>
    <row r="3963" ht="12.75">
      <c r="A3963" s="8"/>
    </row>
    <row r="3964" ht="12.75">
      <c r="A3964" s="8"/>
    </row>
    <row r="3965" ht="12.75">
      <c r="A3965" s="8"/>
    </row>
    <row r="3966" ht="12.75">
      <c r="A3966" s="8"/>
    </row>
    <row r="3967" ht="12.75">
      <c r="A3967" s="8"/>
    </row>
    <row r="3968" ht="12.75">
      <c r="A3968" s="8"/>
    </row>
    <row r="3969" ht="12.75">
      <c r="A3969" s="8"/>
    </row>
    <row r="3970" ht="12.75">
      <c r="A3970" s="8"/>
    </row>
    <row r="3971" ht="12.75">
      <c r="A3971" s="8"/>
    </row>
    <row r="3972" ht="12.75">
      <c r="A3972" s="8"/>
    </row>
    <row r="3973" ht="12.75">
      <c r="A3973" s="8"/>
    </row>
    <row r="3974" ht="12.75">
      <c r="A3974" s="8"/>
    </row>
    <row r="3975" ht="12.75">
      <c r="A3975" s="8"/>
    </row>
    <row r="3976" ht="12.75">
      <c r="A3976" s="8"/>
    </row>
    <row r="3977" ht="12.75">
      <c r="A3977" s="8"/>
    </row>
    <row r="3978" ht="12.75">
      <c r="A3978" s="8"/>
    </row>
    <row r="3979" ht="12.75">
      <c r="A3979" s="8"/>
    </row>
    <row r="3980" ht="12.75">
      <c r="A3980" s="8"/>
    </row>
    <row r="3981" ht="12.75">
      <c r="A3981" s="8"/>
    </row>
    <row r="3982" ht="12.75">
      <c r="A3982" s="8"/>
    </row>
    <row r="3983" ht="12.75">
      <c r="A3983" s="8"/>
    </row>
    <row r="3984" ht="12.75">
      <c r="A3984" s="8"/>
    </row>
    <row r="3985" ht="12.75">
      <c r="A3985" s="8"/>
    </row>
    <row r="3986" ht="12.75">
      <c r="A3986" s="8"/>
    </row>
    <row r="3987" ht="12.75">
      <c r="A3987" s="8"/>
    </row>
    <row r="3988" ht="12.75">
      <c r="A3988" s="8"/>
    </row>
    <row r="3989" ht="12.75">
      <c r="A3989" s="8"/>
    </row>
    <row r="3990" ht="12.75">
      <c r="A3990" s="8"/>
    </row>
    <row r="3991" ht="12.75">
      <c r="A3991" s="8"/>
    </row>
    <row r="3992" ht="12.75">
      <c r="A3992" s="8"/>
    </row>
    <row r="3993" ht="12.75">
      <c r="A3993" s="8"/>
    </row>
    <row r="3994" ht="12.75">
      <c r="A3994" s="8"/>
    </row>
    <row r="3995" ht="12.75">
      <c r="A3995" s="8"/>
    </row>
    <row r="3996" ht="12.75">
      <c r="A3996" s="8"/>
    </row>
    <row r="3997" ht="12.75">
      <c r="A3997" s="8"/>
    </row>
    <row r="3998" ht="12.75">
      <c r="A3998" s="8"/>
    </row>
    <row r="3999" ht="12.75">
      <c r="A3999" s="8"/>
    </row>
    <row r="4000" ht="12.75">
      <c r="A4000" s="8"/>
    </row>
    <row r="4001" ht="12.75">
      <c r="A4001" s="8"/>
    </row>
    <row r="4002" ht="12.75">
      <c r="A4002" s="8"/>
    </row>
    <row r="4003" ht="12.75">
      <c r="A4003" s="8"/>
    </row>
    <row r="4004" ht="12.75">
      <c r="A4004" s="8"/>
    </row>
    <row r="4005" ht="12.75">
      <c r="A4005" s="8"/>
    </row>
    <row r="4006" ht="12.75">
      <c r="A4006" s="8"/>
    </row>
    <row r="4007" ht="12.75">
      <c r="A4007" s="8"/>
    </row>
    <row r="4008" ht="12.75">
      <c r="A4008" s="8"/>
    </row>
    <row r="4009" ht="12.75">
      <c r="A4009" s="8"/>
    </row>
    <row r="4010" ht="12.75">
      <c r="A4010" s="8"/>
    </row>
    <row r="4011" ht="12.75">
      <c r="A4011" s="8"/>
    </row>
    <row r="4012" ht="12.75">
      <c r="A4012" s="8"/>
    </row>
    <row r="4013" ht="12.75">
      <c r="A4013" s="8"/>
    </row>
    <row r="4014" ht="12.75">
      <c r="A4014" s="8"/>
    </row>
    <row r="4015" ht="12.75">
      <c r="A4015" s="8"/>
    </row>
    <row r="4016" ht="12.75">
      <c r="A4016" s="8"/>
    </row>
    <row r="4017" ht="12.75">
      <c r="A4017" s="8"/>
    </row>
    <row r="4018" ht="12.75">
      <c r="A4018" s="8"/>
    </row>
    <row r="4019" ht="12.75">
      <c r="A4019" s="8"/>
    </row>
    <row r="4020" ht="12.75">
      <c r="A4020" s="8"/>
    </row>
    <row r="4021" ht="12.75">
      <c r="A4021" s="8"/>
    </row>
    <row r="4022" ht="12.75">
      <c r="A4022" s="8"/>
    </row>
    <row r="4023" ht="12.75">
      <c r="A4023" s="8"/>
    </row>
    <row r="4024" ht="12.75">
      <c r="A4024" s="8"/>
    </row>
    <row r="4025" ht="12.75">
      <c r="A4025" s="8"/>
    </row>
    <row r="4026" ht="12.75">
      <c r="A4026" s="8"/>
    </row>
    <row r="4027" ht="12.75">
      <c r="A4027" s="8"/>
    </row>
    <row r="4028" ht="12.75">
      <c r="A4028" s="8"/>
    </row>
    <row r="4029" ht="12.75">
      <c r="A4029" s="8"/>
    </row>
    <row r="4030" ht="12.75">
      <c r="A4030" s="8"/>
    </row>
    <row r="4031" ht="12.75">
      <c r="A4031" s="8"/>
    </row>
    <row r="4032" ht="12.75">
      <c r="A4032" s="8"/>
    </row>
    <row r="4033" ht="12.75">
      <c r="A4033" s="8"/>
    </row>
    <row r="4034" ht="12.75">
      <c r="A4034" s="8"/>
    </row>
    <row r="4035" ht="12.75">
      <c r="A4035" s="8"/>
    </row>
    <row r="4036" ht="12.75">
      <c r="A4036" s="8"/>
    </row>
    <row r="4037" ht="12.75">
      <c r="A4037" s="8"/>
    </row>
    <row r="4038" ht="12.75">
      <c r="A4038" s="8"/>
    </row>
    <row r="4039" ht="12.75">
      <c r="A4039" s="8"/>
    </row>
    <row r="4040" ht="12.75">
      <c r="A4040" s="8"/>
    </row>
    <row r="4041" ht="12.75">
      <c r="A4041" s="8"/>
    </row>
    <row r="4042" ht="12.75">
      <c r="A4042" s="8"/>
    </row>
    <row r="4043" ht="12.75">
      <c r="A4043" s="8"/>
    </row>
    <row r="4044" ht="12.75">
      <c r="A4044" s="8"/>
    </row>
    <row r="4045" ht="12.75">
      <c r="A4045" s="8"/>
    </row>
    <row r="4046" ht="12.75">
      <c r="A4046" s="8"/>
    </row>
    <row r="4047" ht="12.75">
      <c r="A4047" s="8"/>
    </row>
    <row r="4048" ht="12.75">
      <c r="A4048" s="8"/>
    </row>
    <row r="4049" ht="12.75">
      <c r="A4049" s="8"/>
    </row>
    <row r="4050" ht="12.75">
      <c r="A4050" s="8"/>
    </row>
    <row r="4051" ht="12.75">
      <c r="A4051" s="8"/>
    </row>
    <row r="4052" ht="12.75">
      <c r="A4052" s="8"/>
    </row>
    <row r="4053" ht="12.75">
      <c r="A4053" s="8"/>
    </row>
    <row r="4054" ht="12.75">
      <c r="A4054" s="8"/>
    </row>
    <row r="4055" ht="12.75">
      <c r="A4055" s="8"/>
    </row>
    <row r="4056" ht="12.75">
      <c r="A4056" s="8"/>
    </row>
    <row r="4057" ht="12.75">
      <c r="A4057" s="8"/>
    </row>
    <row r="4058" ht="12.75">
      <c r="A4058" s="8"/>
    </row>
    <row r="4059" ht="12.75">
      <c r="A4059" s="8"/>
    </row>
    <row r="4060" ht="12.75">
      <c r="A4060" s="8"/>
    </row>
    <row r="4061" ht="12.75">
      <c r="A4061" s="8"/>
    </row>
    <row r="4062" ht="12.75">
      <c r="A4062" s="8"/>
    </row>
    <row r="4063" ht="12.75">
      <c r="A4063" s="8"/>
    </row>
  </sheetData>
  <mergeCells count="3">
    <mergeCell ref="P5:T5"/>
    <mergeCell ref="U5:Z5"/>
    <mergeCell ref="P4:Z4"/>
  </mergeCells>
  <printOptions horizontalCentered="1"/>
  <pageMargins left="0.75" right="0.75" top="1" bottom="1" header="0.5" footer="0.5"/>
  <pageSetup fitToHeight="12" horizontalDpi="300" verticalDpi="300" orientation="portrait" scale="72" r:id="rId3"/>
  <headerFooter alignWithMargins="0">
    <oddHeader>&amp;LSBBSA 2005/2006 Season Observations/Status Log</oddHeader>
  </headerFooter>
  <rowBreaks count="11" manualBreakCount="11">
    <brk id="37" max="255" man="1"/>
    <brk id="67" max="255" man="1"/>
    <brk id="98" max="255" man="1"/>
    <brk id="129" max="255" man="1"/>
    <brk id="157" max="255" man="1"/>
    <brk id="188" max="255" man="1"/>
    <brk id="218" max="255" man="1"/>
    <brk id="249" max="255" man="1"/>
    <brk id="279" max="255" man="1"/>
    <brk id="310" max="255" man="1"/>
    <brk id="341" max="255" man="1"/>
  </rowBreaks>
  <legacyDrawing r:id="rId2"/>
</worksheet>
</file>

<file path=xl/worksheets/sheet3.xml><?xml version="1.0" encoding="utf-8"?>
<worksheet xmlns="http://schemas.openxmlformats.org/spreadsheetml/2006/main" xmlns:r="http://schemas.openxmlformats.org/officeDocument/2006/relationships">
  <dimension ref="A1:D22"/>
  <sheetViews>
    <sheetView workbookViewId="0" topLeftCell="A1">
      <selection activeCell="A1" sqref="A1"/>
    </sheetView>
  </sheetViews>
  <sheetFormatPr defaultColWidth="9.140625" defaultRowHeight="12.75"/>
  <cols>
    <col min="1" max="1" width="9.140625" style="48" customWidth="1"/>
    <col min="2" max="3" width="9.140625" style="2" customWidth="1"/>
    <col min="4" max="4" width="73.140625" style="0" customWidth="1"/>
  </cols>
  <sheetData>
    <row r="1" ht="12.75">
      <c r="A1" s="48" t="s">
        <v>38</v>
      </c>
    </row>
    <row r="3" spans="1:4" ht="12.75">
      <c r="A3" s="49" t="s">
        <v>16</v>
      </c>
      <c r="B3" s="54" t="s">
        <v>30</v>
      </c>
      <c r="C3" s="54" t="s">
        <v>19</v>
      </c>
      <c r="D3" s="47" t="s">
        <v>31</v>
      </c>
    </row>
    <row r="4" spans="1:4" ht="12.75">
      <c r="A4" s="48">
        <v>39881</v>
      </c>
      <c r="B4" s="2" t="s">
        <v>41</v>
      </c>
      <c r="C4" s="2">
        <v>9</v>
      </c>
      <c r="D4" t="s">
        <v>42</v>
      </c>
    </row>
    <row r="5" spans="1:4" ht="12.75">
      <c r="A5" s="48">
        <v>39888</v>
      </c>
      <c r="B5" s="2" t="s">
        <v>41</v>
      </c>
      <c r="C5" s="2">
        <v>10</v>
      </c>
      <c r="D5" t="s">
        <v>43</v>
      </c>
    </row>
    <row r="6" spans="1:4" ht="12.75">
      <c r="A6" s="48">
        <v>39889</v>
      </c>
      <c r="B6" s="2" t="s">
        <v>44</v>
      </c>
      <c r="C6" s="2">
        <v>11</v>
      </c>
      <c r="D6" t="s">
        <v>45</v>
      </c>
    </row>
    <row r="7" spans="1:4" ht="12.75">
      <c r="A7" s="48">
        <v>39896</v>
      </c>
      <c r="B7" s="2" t="s">
        <v>41</v>
      </c>
      <c r="C7" s="2">
        <v>12</v>
      </c>
      <c r="D7" t="s">
        <v>46</v>
      </c>
    </row>
    <row r="8" spans="1:4" ht="12.75">
      <c r="A8" s="48">
        <v>39900</v>
      </c>
      <c r="B8" s="2" t="s">
        <v>44</v>
      </c>
      <c r="C8" s="2">
        <v>13</v>
      </c>
      <c r="D8" t="s">
        <v>47</v>
      </c>
    </row>
    <row r="9" spans="1:4" ht="12.75">
      <c r="A9" s="48">
        <v>39902</v>
      </c>
      <c r="B9" s="2" t="s">
        <v>41</v>
      </c>
      <c r="C9" s="2">
        <v>14</v>
      </c>
      <c r="D9" t="s">
        <v>48</v>
      </c>
    </row>
    <row r="10" spans="1:4" ht="12.75">
      <c r="A10" s="48">
        <v>39909</v>
      </c>
      <c r="B10" s="2" t="s">
        <v>44</v>
      </c>
      <c r="C10" s="2">
        <v>15</v>
      </c>
      <c r="D10" t="s">
        <v>50</v>
      </c>
    </row>
    <row r="11" spans="1:4" ht="12.75">
      <c r="A11" s="48">
        <v>39910</v>
      </c>
      <c r="B11" s="2" t="s">
        <v>41</v>
      </c>
      <c r="C11" s="2">
        <v>16</v>
      </c>
      <c r="D11" t="s">
        <v>64</v>
      </c>
    </row>
    <row r="12" spans="1:4" ht="12.75">
      <c r="A12" s="48">
        <v>39918</v>
      </c>
      <c r="B12" s="2" t="s">
        <v>41</v>
      </c>
      <c r="C12" s="2">
        <v>17</v>
      </c>
      <c r="D12" t="s">
        <v>52</v>
      </c>
    </row>
    <row r="13" spans="1:4" ht="12.75">
      <c r="A13" s="48">
        <v>39925</v>
      </c>
      <c r="B13" s="2" t="s">
        <v>41</v>
      </c>
      <c r="C13" s="2">
        <v>18</v>
      </c>
      <c r="D13" t="s">
        <v>53</v>
      </c>
    </row>
    <row r="14" spans="1:4" ht="12.75">
      <c r="A14" s="48">
        <v>39927</v>
      </c>
      <c r="B14" s="2" t="s">
        <v>44</v>
      </c>
      <c r="C14" s="2">
        <v>19</v>
      </c>
      <c r="D14" t="s">
        <v>54</v>
      </c>
    </row>
    <row r="15" spans="1:4" ht="12.75">
      <c r="A15" s="48">
        <v>39932</v>
      </c>
      <c r="B15" s="2" t="s">
        <v>41</v>
      </c>
      <c r="C15" s="2">
        <v>20</v>
      </c>
      <c r="D15" t="s">
        <v>56</v>
      </c>
    </row>
    <row r="16" spans="1:4" ht="12.75">
      <c r="A16" s="48">
        <v>39933</v>
      </c>
      <c r="B16" s="2" t="s">
        <v>44</v>
      </c>
      <c r="C16" s="2">
        <v>21</v>
      </c>
      <c r="D16" t="s">
        <v>55</v>
      </c>
    </row>
    <row r="17" spans="1:4" ht="12.75">
      <c r="A17" s="48">
        <v>39939</v>
      </c>
      <c r="B17" s="2" t="s">
        <v>41</v>
      </c>
      <c r="C17" s="2">
        <v>22</v>
      </c>
      <c r="D17" t="s">
        <v>57</v>
      </c>
    </row>
    <row r="18" spans="1:4" ht="12.75">
      <c r="A18" s="48">
        <v>39940</v>
      </c>
      <c r="B18" s="2" t="s">
        <v>44</v>
      </c>
      <c r="C18" s="2">
        <v>23</v>
      </c>
      <c r="D18" t="s">
        <v>58</v>
      </c>
    </row>
    <row r="19" spans="1:4" ht="12.75">
      <c r="A19" s="48">
        <v>39945</v>
      </c>
      <c r="B19" s="2" t="s">
        <v>44</v>
      </c>
      <c r="C19" s="2">
        <v>24</v>
      </c>
      <c r="D19" t="s">
        <v>60</v>
      </c>
    </row>
    <row r="20" spans="1:4" ht="12.75">
      <c r="A20" s="48">
        <v>39946</v>
      </c>
      <c r="B20" s="2" t="s">
        <v>41</v>
      </c>
      <c r="C20" s="2">
        <v>25</v>
      </c>
      <c r="D20" t="s">
        <v>61</v>
      </c>
    </row>
    <row r="21" spans="1:4" ht="12.75">
      <c r="A21" s="48">
        <v>39951</v>
      </c>
      <c r="B21" s="2" t="s">
        <v>44</v>
      </c>
      <c r="C21" s="2">
        <v>26</v>
      </c>
      <c r="D21" t="s">
        <v>62</v>
      </c>
    </row>
    <row r="22" ht="12.75">
      <c r="D22" t="s">
        <v>63</v>
      </c>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Landry</dc:creator>
  <cp:keywords/>
  <dc:description/>
  <cp:lastModifiedBy>Chris Landry</cp:lastModifiedBy>
  <cp:lastPrinted>2005-11-02T14:57:03Z</cp:lastPrinted>
  <dcterms:created xsi:type="dcterms:W3CDTF">2005-10-30T19:34:58Z</dcterms:created>
  <dcterms:modified xsi:type="dcterms:W3CDTF">2011-11-09T20:57:33Z</dcterms:modified>
  <cp:category/>
  <cp:version/>
  <cp:contentType/>
  <cp:contentStatus/>
</cp:coreProperties>
</file>